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slat\Documents\Gym\Gym 2018\Regija Ogulin 3.kolo\Natjecanje\1. Turnus ŽSG\"/>
    </mc:Choice>
  </mc:AlternateContent>
  <bookViews>
    <workbookView xWindow="-15" yWindow="-15" windowWidth="15330" windowHeight="4350" tabRatio="922" firstSheet="1" activeTab="5"/>
  </bookViews>
  <sheets>
    <sheet name="ŽSG Liste C I-turnus" sheetId="24" state="hidden" r:id="rId1"/>
    <sheet name="ŽSG_pojedinačno B" sheetId="41" r:id="rId2"/>
    <sheet name="ŽSG_ekipno B" sheetId="42" state="hidden" r:id="rId3"/>
    <sheet name="ŽSG_ekipno B2" sheetId="43" state="hidden" r:id="rId4"/>
    <sheet name="ŽSG_ekipno C" sheetId="34" r:id="rId5"/>
    <sheet name="ŽSG_pojedinačno C" sheetId="32" r:id="rId6"/>
    <sheet name="ŽSG_ekipno C2" sheetId="33" state="hidden" r:id="rId7"/>
    <sheet name="Raspored C I turnus" sheetId="39" state="hidden" r:id="rId8"/>
    <sheet name="Zbirna tablica ŽSG" sheetId="46" state="hidden" r:id="rId9"/>
  </sheets>
  <definedNames>
    <definedName name="_xlnm._FilterDatabase" localSheetId="3" hidden="1">'ŽSG_ekipno B2'!$C$16:$H$20</definedName>
    <definedName name="_xlnm._FilterDatabase" localSheetId="4" hidden="1">'ŽSG_ekipno C'!$C$14:$H$16</definedName>
    <definedName name="_xlnm.Print_Area" localSheetId="0">'ŽSG Liste C I-turnus'!$A$1:$Q$109</definedName>
    <definedName name="_xlnm.Print_Area" localSheetId="2">'ŽSG_ekipno B'!$A$1:$Q$34</definedName>
    <definedName name="_xlnm.Print_Area" localSheetId="3">'ŽSG_ekipno B2'!$A$1:$I$26</definedName>
    <definedName name="_xlnm.Print_Area" localSheetId="4">'ŽSG_ekipno C'!$A$1:$I$22</definedName>
    <definedName name="_xlnm.Print_Area" localSheetId="6">'ŽSG_ekipno C2'!$A$1:$Q$37</definedName>
    <definedName name="_xlnm.Print_Area" localSheetId="1">'ŽSG_pojedinačno B'!$A$1:$Q$20</definedName>
    <definedName name="_xlnm.Print_Area" localSheetId="5">'ŽSG_pojedinačno C'!$A$1:$Q$36</definedName>
  </definedNames>
  <calcPr calcId="152511" iterateDelta="1E-4"/>
</workbook>
</file>

<file path=xl/calcChain.xml><?xml version="1.0" encoding="utf-8"?>
<calcChain xmlns="http://schemas.openxmlformats.org/spreadsheetml/2006/main">
  <c r="G9" i="24" l="1"/>
  <c r="J9" i="24"/>
  <c r="M9" i="24"/>
  <c r="P9" i="24"/>
  <c r="G10" i="24"/>
  <c r="J10" i="24"/>
  <c r="M10" i="24"/>
  <c r="P10" i="24"/>
  <c r="G11" i="24"/>
  <c r="J11" i="24"/>
  <c r="M11" i="24"/>
  <c r="P11" i="24"/>
  <c r="G12" i="24"/>
  <c r="J12" i="24"/>
  <c r="M12" i="24"/>
  <c r="P12" i="24"/>
  <c r="G13" i="24"/>
  <c r="J13" i="24"/>
  <c r="M13" i="24"/>
  <c r="P13" i="24"/>
  <c r="G14" i="24"/>
  <c r="J14" i="24"/>
  <c r="M14" i="24"/>
  <c r="P14" i="24"/>
  <c r="G15" i="24"/>
  <c r="J15" i="24"/>
  <c r="M15" i="24"/>
  <c r="P15" i="24"/>
  <c r="G37" i="24"/>
  <c r="J37" i="24"/>
  <c r="M37" i="24"/>
  <c r="P37" i="24"/>
  <c r="G38" i="24"/>
  <c r="J38" i="24"/>
  <c r="M38" i="24"/>
  <c r="P38" i="24"/>
  <c r="Q38" i="24"/>
  <c r="G39" i="24"/>
  <c r="J39" i="24"/>
  <c r="M39" i="24"/>
  <c r="P39" i="24"/>
  <c r="G40" i="24"/>
  <c r="J40" i="24"/>
  <c r="M40" i="24"/>
  <c r="Q40" i="24" s="1"/>
  <c r="P40" i="24"/>
  <c r="G41" i="24"/>
  <c r="J41" i="24"/>
  <c r="M41" i="24"/>
  <c r="P41" i="24"/>
  <c r="G64" i="24"/>
  <c r="J64" i="24"/>
  <c r="M64" i="24"/>
  <c r="P64" i="24"/>
  <c r="G65" i="24"/>
  <c r="J65" i="24"/>
  <c r="Q65" i="24" s="1"/>
  <c r="M65" i="24"/>
  <c r="P65" i="24"/>
  <c r="G67" i="24"/>
  <c r="J67" i="24"/>
  <c r="M67" i="24"/>
  <c r="P67" i="24"/>
  <c r="G69" i="24"/>
  <c r="J69" i="24"/>
  <c r="M69" i="24"/>
  <c r="P69" i="24"/>
  <c r="G92" i="24"/>
  <c r="J92" i="24"/>
  <c r="M92" i="24"/>
  <c r="P92" i="24"/>
  <c r="G93" i="24"/>
  <c r="J93" i="24"/>
  <c r="M93" i="24"/>
  <c r="P93" i="24"/>
  <c r="G95" i="24"/>
  <c r="J95" i="24"/>
  <c r="M95" i="24"/>
  <c r="P95" i="24"/>
  <c r="G96" i="24"/>
  <c r="J96" i="24"/>
  <c r="M96" i="24"/>
  <c r="P96" i="24"/>
  <c r="Q12" i="24" l="1"/>
  <c r="Q11" i="32" s="1"/>
  <c r="Q39" i="24"/>
  <c r="Q27" i="32" s="1"/>
  <c r="Q14" i="24"/>
  <c r="Q15" i="32" s="1"/>
  <c r="Q13" i="24"/>
  <c r="Q11" i="33" s="1"/>
  <c r="Q10" i="24"/>
  <c r="Q8" i="33" s="1"/>
  <c r="Q67" i="24"/>
  <c r="Q13" i="32" s="1"/>
  <c r="Q96" i="24"/>
  <c r="Q95" i="24"/>
  <c r="Q93" i="24"/>
  <c r="Q10" i="32" s="1"/>
  <c r="Q92" i="24"/>
  <c r="Q16" i="32" s="1"/>
  <c r="Q69" i="24"/>
  <c r="Q26" i="32" s="1"/>
  <c r="Q64" i="24"/>
  <c r="Q15" i="24"/>
  <c r="Q18" i="32" s="1"/>
  <c r="Q11" i="24"/>
  <c r="Q9" i="32" s="1"/>
  <c r="Q9" i="24"/>
  <c r="Q7" i="33" s="1"/>
  <c r="Q41" i="24"/>
  <c r="Q28" i="32" s="1"/>
  <c r="Q37" i="24"/>
  <c r="Q29" i="33" s="1"/>
  <c r="C17" i="41"/>
  <c r="D17" i="41"/>
  <c r="E17" i="41"/>
  <c r="F17" i="41"/>
  <c r="G17" i="41"/>
  <c r="H17" i="41"/>
  <c r="I17" i="41"/>
  <c r="J17" i="41"/>
  <c r="K17" i="41"/>
  <c r="L17" i="41"/>
  <c r="M17" i="41"/>
  <c r="N17" i="41"/>
  <c r="O17" i="41"/>
  <c r="P17" i="41"/>
  <c r="Q17" i="41"/>
  <c r="C16" i="41"/>
  <c r="D16" i="41"/>
  <c r="E16" i="41"/>
  <c r="F16" i="41"/>
  <c r="G16" i="41"/>
  <c r="H16" i="41"/>
  <c r="I16" i="41"/>
  <c r="J16" i="41"/>
  <c r="K16" i="41"/>
  <c r="L16" i="41"/>
  <c r="M16" i="41"/>
  <c r="N16" i="41"/>
  <c r="O16" i="41"/>
  <c r="P16" i="41"/>
  <c r="Q16" i="41"/>
  <c r="B16" i="41"/>
  <c r="B17" i="41"/>
  <c r="C10" i="32"/>
  <c r="D10" i="32"/>
  <c r="E10" i="32"/>
  <c r="F10" i="32"/>
  <c r="G10" i="32"/>
  <c r="H10" i="32"/>
  <c r="I10" i="32"/>
  <c r="J10" i="32"/>
  <c r="K10" i="32"/>
  <c r="L10" i="32"/>
  <c r="M10" i="32"/>
  <c r="N10" i="32"/>
  <c r="O10" i="32"/>
  <c r="P10" i="32"/>
  <c r="B10" i="32"/>
  <c r="C16" i="32"/>
  <c r="D16" i="32"/>
  <c r="E16" i="32"/>
  <c r="F16" i="32"/>
  <c r="G16" i="32"/>
  <c r="H16" i="32"/>
  <c r="I16" i="32"/>
  <c r="J16" i="32"/>
  <c r="K16" i="32"/>
  <c r="L16" i="32"/>
  <c r="M16" i="32"/>
  <c r="N16" i="32"/>
  <c r="O16" i="32"/>
  <c r="P16" i="32"/>
  <c r="B16" i="32"/>
  <c r="C26" i="32"/>
  <c r="D26" i="32"/>
  <c r="E26" i="32"/>
  <c r="F26" i="32"/>
  <c r="G26" i="32"/>
  <c r="H26" i="32"/>
  <c r="I26" i="32"/>
  <c r="J26" i="32"/>
  <c r="K26" i="32"/>
  <c r="L26" i="32"/>
  <c r="M26" i="32"/>
  <c r="N26" i="32"/>
  <c r="O26" i="32"/>
  <c r="P26" i="32"/>
  <c r="B26" i="32"/>
  <c r="C13" i="32"/>
  <c r="D13" i="32"/>
  <c r="E13" i="32"/>
  <c r="F13" i="32"/>
  <c r="G13" i="32"/>
  <c r="H13" i="32"/>
  <c r="I13" i="32"/>
  <c r="J13" i="32"/>
  <c r="K13" i="32"/>
  <c r="L13" i="32"/>
  <c r="M13" i="32"/>
  <c r="N13" i="32"/>
  <c r="O13" i="32"/>
  <c r="P13" i="32"/>
  <c r="B13" i="32"/>
  <c r="C14" i="32"/>
  <c r="D14" i="32"/>
  <c r="E14" i="32"/>
  <c r="F14" i="32"/>
  <c r="G14" i="32"/>
  <c r="H14" i="32"/>
  <c r="I14" i="32"/>
  <c r="J14" i="32"/>
  <c r="K14" i="32"/>
  <c r="L14" i="32"/>
  <c r="M14" i="32"/>
  <c r="N14" i="32"/>
  <c r="O14" i="32"/>
  <c r="P14" i="32"/>
  <c r="Q14" i="32"/>
  <c r="C12" i="32"/>
  <c r="D12" i="32"/>
  <c r="E12" i="32"/>
  <c r="F12" i="32"/>
  <c r="G12" i="32"/>
  <c r="H12" i="32"/>
  <c r="I12" i="32"/>
  <c r="J12" i="32"/>
  <c r="K12" i="32"/>
  <c r="L12" i="32"/>
  <c r="M12" i="32"/>
  <c r="N12" i="32"/>
  <c r="O12" i="32"/>
  <c r="P12" i="32"/>
  <c r="Q12" i="32"/>
  <c r="B12" i="32"/>
  <c r="B14" i="32"/>
  <c r="C29" i="33"/>
  <c r="D29" i="33"/>
  <c r="E29" i="33"/>
  <c r="F29" i="33"/>
  <c r="G29" i="33"/>
  <c r="H29" i="33"/>
  <c r="I29" i="33"/>
  <c r="J29" i="33"/>
  <c r="K29" i="33"/>
  <c r="L29" i="33"/>
  <c r="M29" i="33"/>
  <c r="N29" i="33"/>
  <c r="O29" i="33"/>
  <c r="P29" i="33"/>
  <c r="C30" i="33"/>
  <c r="D30" i="33"/>
  <c r="E30" i="33"/>
  <c r="F30" i="33"/>
  <c r="G30" i="33"/>
  <c r="H30" i="33"/>
  <c r="I30" i="33"/>
  <c r="J30" i="33"/>
  <c r="K30" i="33"/>
  <c r="L30" i="33"/>
  <c r="M30" i="33"/>
  <c r="N30" i="33"/>
  <c r="O30" i="33"/>
  <c r="P30" i="33"/>
  <c r="Q30" i="33"/>
  <c r="C31" i="33"/>
  <c r="D31" i="33"/>
  <c r="E31" i="33"/>
  <c r="F31" i="33"/>
  <c r="G31" i="33"/>
  <c r="H31" i="33"/>
  <c r="I31" i="33"/>
  <c r="J31" i="33"/>
  <c r="K31" i="33"/>
  <c r="L31" i="33"/>
  <c r="M31" i="33"/>
  <c r="N31" i="33"/>
  <c r="O31" i="33"/>
  <c r="P31" i="33"/>
  <c r="C32" i="33"/>
  <c r="D32" i="33"/>
  <c r="E32" i="33"/>
  <c r="F32" i="33"/>
  <c r="G32" i="33"/>
  <c r="H32" i="33"/>
  <c r="I32" i="33"/>
  <c r="J32" i="33"/>
  <c r="K32" i="33"/>
  <c r="L32" i="33"/>
  <c r="M32" i="33"/>
  <c r="N32" i="33"/>
  <c r="O32" i="33"/>
  <c r="P32" i="33"/>
  <c r="Q32" i="33"/>
  <c r="C33" i="33"/>
  <c r="D33" i="33"/>
  <c r="E33" i="33"/>
  <c r="F33" i="33"/>
  <c r="G33" i="33"/>
  <c r="H33" i="33"/>
  <c r="I33" i="33"/>
  <c r="J33" i="33"/>
  <c r="K33" i="33"/>
  <c r="L33" i="33"/>
  <c r="M33" i="33"/>
  <c r="N33" i="33"/>
  <c r="O33" i="33"/>
  <c r="P33" i="33"/>
  <c r="B30" i="33"/>
  <c r="B31" i="33"/>
  <c r="B32" i="33"/>
  <c r="B33" i="33"/>
  <c r="B29" i="33"/>
  <c r="C29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P29" i="32"/>
  <c r="C31" i="32"/>
  <c r="D31" i="32"/>
  <c r="E31" i="32"/>
  <c r="F31" i="32"/>
  <c r="G31" i="32"/>
  <c r="H31" i="32"/>
  <c r="I31" i="32"/>
  <c r="J31" i="32"/>
  <c r="K31" i="32"/>
  <c r="L31" i="32"/>
  <c r="M31" i="32"/>
  <c r="N31" i="32"/>
  <c r="O31" i="32"/>
  <c r="P31" i="32"/>
  <c r="Q31" i="32"/>
  <c r="C27" i="32"/>
  <c r="D27" i="32"/>
  <c r="E27" i="32"/>
  <c r="F27" i="32"/>
  <c r="G27" i="32"/>
  <c r="H27" i="32"/>
  <c r="I27" i="32"/>
  <c r="J27" i="32"/>
  <c r="K27" i="32"/>
  <c r="L27" i="32"/>
  <c r="M27" i="32"/>
  <c r="N27" i="32"/>
  <c r="O27" i="32"/>
  <c r="P27" i="32"/>
  <c r="C30" i="32"/>
  <c r="D30" i="32"/>
  <c r="E30" i="32"/>
  <c r="F30" i="32"/>
  <c r="G30" i="32"/>
  <c r="H30" i="32"/>
  <c r="I30" i="32"/>
  <c r="J30" i="32"/>
  <c r="K30" i="32"/>
  <c r="L30" i="32"/>
  <c r="M30" i="32"/>
  <c r="N30" i="32"/>
  <c r="O30" i="32"/>
  <c r="P30" i="32"/>
  <c r="Q30" i="32"/>
  <c r="C28" i="32"/>
  <c r="D28" i="32"/>
  <c r="E28" i="32"/>
  <c r="F28" i="32"/>
  <c r="G28" i="32"/>
  <c r="H28" i="32"/>
  <c r="I28" i="32"/>
  <c r="J28" i="32"/>
  <c r="K28" i="32"/>
  <c r="L28" i="32"/>
  <c r="M28" i="32"/>
  <c r="N28" i="32"/>
  <c r="O28" i="32"/>
  <c r="P28" i="32"/>
  <c r="B31" i="32"/>
  <c r="B27" i="32"/>
  <c r="B30" i="32"/>
  <c r="B28" i="32"/>
  <c r="B29" i="32"/>
  <c r="C7" i="33"/>
  <c r="D7" i="33"/>
  <c r="E7" i="33"/>
  <c r="F7" i="33"/>
  <c r="G7" i="33"/>
  <c r="H7" i="33"/>
  <c r="I7" i="33"/>
  <c r="J7" i="33"/>
  <c r="K7" i="33"/>
  <c r="L7" i="33"/>
  <c r="M7" i="33"/>
  <c r="N7" i="33"/>
  <c r="O7" i="33"/>
  <c r="P7" i="33"/>
  <c r="C8" i="33"/>
  <c r="D8" i="33"/>
  <c r="E8" i="33"/>
  <c r="F8" i="33"/>
  <c r="G8" i="33"/>
  <c r="H8" i="33"/>
  <c r="I8" i="33"/>
  <c r="J8" i="33"/>
  <c r="K8" i="33"/>
  <c r="L8" i="33"/>
  <c r="M8" i="33"/>
  <c r="N8" i="33"/>
  <c r="O8" i="33"/>
  <c r="P8" i="33"/>
  <c r="C9" i="33"/>
  <c r="D9" i="33"/>
  <c r="E9" i="33"/>
  <c r="F9" i="33"/>
  <c r="G9" i="33"/>
  <c r="H9" i="33"/>
  <c r="I9" i="33"/>
  <c r="J9" i="33"/>
  <c r="K9" i="33"/>
  <c r="L9" i="33"/>
  <c r="M9" i="33"/>
  <c r="N9" i="33"/>
  <c r="O9" i="33"/>
  <c r="P9" i="33"/>
  <c r="C10" i="33"/>
  <c r="D10" i="33"/>
  <c r="E10" i="33"/>
  <c r="F10" i="33"/>
  <c r="G10" i="33"/>
  <c r="H10" i="33"/>
  <c r="I10" i="33"/>
  <c r="J10" i="33"/>
  <c r="K10" i="33"/>
  <c r="L10" i="33"/>
  <c r="M10" i="33"/>
  <c r="N10" i="33"/>
  <c r="O10" i="33"/>
  <c r="P10" i="33"/>
  <c r="C11" i="33"/>
  <c r="D11" i="33"/>
  <c r="E11" i="33"/>
  <c r="F11" i="33"/>
  <c r="G11" i="33"/>
  <c r="H11" i="33"/>
  <c r="I11" i="33"/>
  <c r="J11" i="33"/>
  <c r="K11" i="33"/>
  <c r="L11" i="33"/>
  <c r="M11" i="33"/>
  <c r="N11" i="33"/>
  <c r="O11" i="33"/>
  <c r="P11" i="33"/>
  <c r="C12" i="33"/>
  <c r="D12" i="33"/>
  <c r="E12" i="33"/>
  <c r="F12" i="33"/>
  <c r="G12" i="33"/>
  <c r="H12" i="33"/>
  <c r="I12" i="33"/>
  <c r="J12" i="33"/>
  <c r="K12" i="33"/>
  <c r="L12" i="33"/>
  <c r="M12" i="33"/>
  <c r="N12" i="33"/>
  <c r="O12" i="33"/>
  <c r="P12" i="33"/>
  <c r="Q12" i="33"/>
  <c r="B8" i="33"/>
  <c r="B9" i="33"/>
  <c r="B10" i="33"/>
  <c r="B11" i="33"/>
  <c r="B12" i="33"/>
  <c r="B7" i="33"/>
  <c r="C8" i="32"/>
  <c r="D8" i="32"/>
  <c r="E8" i="32"/>
  <c r="F8" i="32"/>
  <c r="G8" i="32"/>
  <c r="H8" i="32"/>
  <c r="I8" i="32"/>
  <c r="J8" i="32"/>
  <c r="K8" i="32"/>
  <c r="L8" i="32"/>
  <c r="M8" i="32"/>
  <c r="N8" i="32"/>
  <c r="O8" i="32"/>
  <c r="P8" i="32"/>
  <c r="C9" i="32"/>
  <c r="D9" i="32"/>
  <c r="E9" i="32"/>
  <c r="F9" i="32"/>
  <c r="G9" i="32"/>
  <c r="H9" i="32"/>
  <c r="I9" i="32"/>
  <c r="J9" i="32"/>
  <c r="K9" i="32"/>
  <c r="L9" i="32"/>
  <c r="M9" i="32"/>
  <c r="N9" i="32"/>
  <c r="O9" i="32"/>
  <c r="P9" i="32"/>
  <c r="C11" i="32"/>
  <c r="D11" i="32"/>
  <c r="E11" i="32"/>
  <c r="F11" i="32"/>
  <c r="G11" i="32"/>
  <c r="H11" i="32"/>
  <c r="I11" i="32"/>
  <c r="J11" i="32"/>
  <c r="K11" i="32"/>
  <c r="L11" i="32"/>
  <c r="M11" i="32"/>
  <c r="N11" i="32"/>
  <c r="O11" i="32"/>
  <c r="P11" i="32"/>
  <c r="C17" i="32"/>
  <c r="D17" i="32"/>
  <c r="E17" i="32"/>
  <c r="F17" i="32"/>
  <c r="G17" i="32"/>
  <c r="H17" i="32"/>
  <c r="I17" i="32"/>
  <c r="J17" i="32"/>
  <c r="K17" i="32"/>
  <c r="L17" i="32"/>
  <c r="M17" i="32"/>
  <c r="N17" i="32"/>
  <c r="O17" i="32"/>
  <c r="P17" i="32"/>
  <c r="C15" i="32"/>
  <c r="D15" i="32"/>
  <c r="E15" i="32"/>
  <c r="F15" i="32"/>
  <c r="G15" i="32"/>
  <c r="H15" i="32"/>
  <c r="I15" i="32"/>
  <c r="J15" i="32"/>
  <c r="K15" i="32"/>
  <c r="L15" i="32"/>
  <c r="M15" i="32"/>
  <c r="N15" i="32"/>
  <c r="O15" i="32"/>
  <c r="P15" i="32"/>
  <c r="C18" i="32"/>
  <c r="D18" i="32"/>
  <c r="E18" i="32"/>
  <c r="F18" i="32"/>
  <c r="G18" i="32"/>
  <c r="H18" i="32"/>
  <c r="I18" i="32"/>
  <c r="J18" i="32"/>
  <c r="K18" i="32"/>
  <c r="L18" i="32"/>
  <c r="M18" i="32"/>
  <c r="N18" i="32"/>
  <c r="O18" i="32"/>
  <c r="P18" i="32"/>
  <c r="B8" i="32"/>
  <c r="B9" i="32"/>
  <c r="B11" i="32"/>
  <c r="B17" i="32"/>
  <c r="B15" i="32"/>
  <c r="B18" i="32"/>
  <c r="C7" i="32"/>
  <c r="D7" i="32"/>
  <c r="E7" i="32"/>
  <c r="F7" i="32"/>
  <c r="G7" i="32"/>
  <c r="H7" i="32"/>
  <c r="I7" i="32"/>
  <c r="J7" i="32"/>
  <c r="K7" i="32"/>
  <c r="L7" i="32"/>
  <c r="M7" i="32"/>
  <c r="N7" i="32"/>
  <c r="O7" i="32"/>
  <c r="P7" i="32"/>
  <c r="B7" i="32"/>
  <c r="U25" i="46"/>
  <c r="T25" i="46"/>
  <c r="Y24" i="46"/>
  <c r="X24" i="46"/>
  <c r="W24" i="46"/>
  <c r="V24" i="46"/>
  <c r="V25" i="46" s="1"/>
  <c r="U24" i="46"/>
  <c r="T24" i="46"/>
  <c r="N24" i="46"/>
  <c r="J24" i="46"/>
  <c r="I24" i="46"/>
  <c r="F24" i="46"/>
  <c r="P23" i="46"/>
  <c r="P24" i="46" s="1"/>
  <c r="O23" i="46"/>
  <c r="O24" i="46" s="1"/>
  <c r="N23" i="46"/>
  <c r="M23" i="46"/>
  <c r="L23" i="46"/>
  <c r="L24" i="46" s="1"/>
  <c r="K23" i="46"/>
  <c r="K24" i="46" s="1"/>
  <c r="J23" i="46"/>
  <c r="I23" i="46"/>
  <c r="H23" i="46"/>
  <c r="H24" i="46" s="1"/>
  <c r="G23" i="46"/>
  <c r="G24" i="46" s="1"/>
  <c r="F23" i="46"/>
  <c r="E23" i="46"/>
  <c r="R22" i="46"/>
  <c r="Q22" i="46"/>
  <c r="R21" i="46"/>
  <c r="Q21" i="46"/>
  <c r="R20" i="46"/>
  <c r="Q20" i="46"/>
  <c r="R19" i="46"/>
  <c r="Q19" i="46"/>
  <c r="R18" i="46"/>
  <c r="R23" i="46" s="1"/>
  <c r="Q18" i="46"/>
  <c r="Q23" i="46" s="1"/>
  <c r="Q24" i="46" s="1"/>
  <c r="O17" i="46"/>
  <c r="M17" i="46"/>
  <c r="M24" i="46" s="1"/>
  <c r="K17" i="46"/>
  <c r="J17" i="46"/>
  <c r="I17" i="46"/>
  <c r="H17" i="46"/>
  <c r="G17" i="46"/>
  <c r="E17" i="46"/>
  <c r="R16" i="46"/>
  <c r="Q16" i="46"/>
  <c r="R15" i="46"/>
  <c r="Q15" i="46"/>
  <c r="R14" i="46"/>
  <c r="Q14" i="46"/>
  <c r="R13" i="46"/>
  <c r="Q13" i="46"/>
  <c r="R12" i="46"/>
  <c r="R17" i="46" s="1"/>
  <c r="Q12" i="46"/>
  <c r="Q17" i="46" s="1"/>
  <c r="O11" i="46"/>
  <c r="M11" i="46"/>
  <c r="K11" i="46"/>
  <c r="I11" i="46"/>
  <c r="G11" i="46"/>
  <c r="E11" i="46"/>
  <c r="E24" i="46" s="1"/>
  <c r="R10" i="46"/>
  <c r="Q10" i="46"/>
  <c r="R9" i="46"/>
  <c r="Q9" i="46"/>
  <c r="R8" i="46"/>
  <c r="Q8" i="46"/>
  <c r="R7" i="46"/>
  <c r="Q7" i="46"/>
  <c r="R6" i="46"/>
  <c r="R11" i="46" s="1"/>
  <c r="Q6" i="46"/>
  <c r="Q11" i="46" s="1"/>
  <c r="Q17" i="32" l="1"/>
  <c r="Q10" i="33"/>
  <c r="Q8" i="32"/>
  <c r="Q31" i="33"/>
  <c r="Q9" i="33"/>
  <c r="Q33" i="33"/>
  <c r="Q7" i="32"/>
  <c r="Q29" i="32"/>
  <c r="R24" i="46"/>
  <c r="B13" i="43" l="1"/>
  <c r="B3" i="43"/>
  <c r="H3" i="43"/>
  <c r="H13" i="43" s="1"/>
  <c r="R40" i="42"/>
  <c r="V40" i="42"/>
  <c r="U40" i="42"/>
  <c r="T40" i="42"/>
  <c r="S40" i="42"/>
  <c r="R32" i="42"/>
  <c r="C16" i="43" s="1"/>
  <c r="R20" i="42"/>
  <c r="V20" i="42"/>
  <c r="U20" i="42"/>
  <c r="T20" i="42"/>
  <c r="S20" i="42"/>
  <c r="R12" i="42"/>
  <c r="C6" i="43" s="1"/>
  <c r="C5" i="41"/>
  <c r="C14" i="41" s="1"/>
  <c r="Q4" i="41"/>
  <c r="P32" i="42" l="1"/>
  <c r="V32" i="42" s="1"/>
  <c r="G16" i="43" s="1"/>
  <c r="J32" i="42"/>
  <c r="T32" i="42" s="1"/>
  <c r="E16" i="43" s="1"/>
  <c r="G32" i="42"/>
  <c r="S32" i="42" s="1"/>
  <c r="D16" i="43" s="1"/>
  <c r="W20" i="42"/>
  <c r="W40" i="42"/>
  <c r="M32" i="42" l="1"/>
  <c r="U32" i="42" s="1"/>
  <c r="F16" i="43" s="1"/>
  <c r="Q32" i="42" l="1"/>
  <c r="W32" i="42" s="1"/>
  <c r="H16" i="43" s="1"/>
  <c r="M35" i="33" l="1"/>
  <c r="P12" i="42"/>
  <c r="V12" i="42" s="1"/>
  <c r="G6" i="43" s="1"/>
  <c r="J35" i="33"/>
  <c r="J12" i="42"/>
  <c r="T12" i="42" s="1"/>
  <c r="E6" i="43" s="1"/>
  <c r="M12" i="42"/>
  <c r="U12" i="42" s="1"/>
  <c r="F6" i="43" s="1"/>
  <c r="G35" i="33"/>
  <c r="P35" i="33"/>
  <c r="G12" i="42"/>
  <c r="Q12" i="42" l="1"/>
  <c r="W12" i="42" s="1"/>
  <c r="H6" i="43" s="1"/>
  <c r="S12" i="42"/>
  <c r="D6" i="43" s="1"/>
  <c r="G49" i="24"/>
  <c r="G77" i="24" s="1"/>
  <c r="G104" i="24" s="1"/>
  <c r="G13" i="33" l="1"/>
  <c r="R44" i="33" l="1"/>
  <c r="U44" i="33"/>
  <c r="T44" i="33"/>
  <c r="S44" i="33"/>
  <c r="W44" i="33" l="1"/>
  <c r="V44" i="33"/>
  <c r="B3" i="34" l="1"/>
  <c r="C5" i="32"/>
  <c r="A1" i="32"/>
  <c r="H3" i="34" l="1"/>
  <c r="Q4" i="32"/>
  <c r="Q31" i="24"/>
  <c r="Q32" i="24"/>
  <c r="B11" i="34" l="1"/>
  <c r="R35" i="33"/>
  <c r="C14" i="34" s="1"/>
  <c r="R22" i="33"/>
  <c r="R13" i="33"/>
  <c r="C6" i="34" s="1"/>
  <c r="H11" i="34"/>
  <c r="U22" i="33"/>
  <c r="C24" i="32"/>
  <c r="C5" i="42" s="1"/>
  <c r="C13" i="42" s="1"/>
  <c r="C25" i="42" s="1"/>
  <c r="C33" i="42" s="1"/>
  <c r="M13" i="33" l="1"/>
  <c r="U13" i="33" s="1"/>
  <c r="C5" i="33"/>
  <c r="V22" i="33"/>
  <c r="T22" i="33"/>
  <c r="J13" i="33"/>
  <c r="T13" i="33" s="1"/>
  <c r="S22" i="33"/>
  <c r="Q29" i="24"/>
  <c r="F6" i="34" l="1"/>
  <c r="E6" i="34"/>
  <c r="P13" i="33"/>
  <c r="V13" i="33" s="1"/>
  <c r="S13" i="33"/>
  <c r="C14" i="33"/>
  <c r="C27" i="33" s="1"/>
  <c r="C36" i="33" s="1"/>
  <c r="T35" i="33"/>
  <c r="U35" i="33"/>
  <c r="S35" i="33"/>
  <c r="W22" i="33"/>
  <c r="F14" i="34" l="1"/>
  <c r="E14" i="34"/>
  <c r="D14" i="34"/>
  <c r="G6" i="34"/>
  <c r="D6" i="34"/>
  <c r="V35" i="33"/>
  <c r="Q35" i="33"/>
  <c r="W35" i="33" s="1"/>
  <c r="Q13" i="33"/>
  <c r="W13" i="33" s="1"/>
  <c r="C35" i="24"/>
  <c r="C62" i="24" s="1"/>
  <c r="C90" i="24" s="1"/>
  <c r="Q59" i="24"/>
  <c r="Q87" i="24" s="1"/>
  <c r="Q58" i="24"/>
  <c r="Q86" i="24" s="1"/>
  <c r="Q56" i="24"/>
  <c r="H14" i="34" l="1"/>
  <c r="G14" i="34"/>
  <c r="H6" i="34"/>
  <c r="Q84" i="24"/>
  <c r="A1" i="33"/>
  <c r="B1" i="34" l="1"/>
</calcChain>
</file>

<file path=xl/comments1.xml><?xml version="1.0" encoding="utf-8"?>
<comments xmlns="http://schemas.openxmlformats.org/spreadsheetml/2006/main">
  <authors>
    <author>-dmin78</author>
  </authors>
  <commentList>
    <comment ref="I95" authorId="0" shapeId="0">
      <text>
        <r>
          <rPr>
            <b/>
            <sz val="8"/>
            <color indexed="81"/>
            <rFont val="Segoe UI"/>
            <charset val="1"/>
          </rPr>
          <t>-dmin78:</t>
        </r>
        <r>
          <rPr>
            <sz val="8"/>
            <color indexed="81"/>
            <rFont val="Segoe UI"/>
            <charset val="1"/>
          </rPr>
          <t xml:space="preserve">
neutralni odbitak
D - 2,9
E  - 7,
-4</t>
        </r>
      </text>
    </comment>
  </commentList>
</comments>
</file>

<file path=xl/sharedStrings.xml><?xml version="1.0" encoding="utf-8"?>
<sst xmlns="http://schemas.openxmlformats.org/spreadsheetml/2006/main" count="539" uniqueCount="120">
  <si>
    <t>Ime i prezime</t>
  </si>
  <si>
    <t>Klub</t>
  </si>
  <si>
    <t>A</t>
  </si>
  <si>
    <t>B</t>
  </si>
  <si>
    <t>Gimnastički klub</t>
  </si>
  <si>
    <t>"Ogulinski SOKOL"</t>
  </si>
  <si>
    <t>J.J Strossmayera 1,</t>
  </si>
  <si>
    <t>HR-47300 OGULIN</t>
  </si>
  <si>
    <t>Red.br</t>
  </si>
  <si>
    <t>Rezultat</t>
  </si>
  <si>
    <t>Prog. / Kat.</t>
  </si>
  <si>
    <t>Red. br</t>
  </si>
  <si>
    <t>GK Rijeka</t>
  </si>
  <si>
    <t>Ekipa</t>
  </si>
  <si>
    <t>Ženska sportska gimnastika</t>
  </si>
  <si>
    <t>NATJECATELJSKA LISTA 1</t>
  </si>
  <si>
    <t>NATJECATELJSKA LISTA 2</t>
  </si>
  <si>
    <t>NATJECATELJSKA LISTA 3</t>
  </si>
  <si>
    <t>NATJECATELJSKA LISTA 4</t>
  </si>
  <si>
    <t>Natjecanje</t>
  </si>
  <si>
    <t>PRESKOK</t>
  </si>
  <si>
    <t>GREDA</t>
  </si>
  <si>
    <t>TLO</t>
  </si>
  <si>
    <t>1. PROMJENA</t>
  </si>
  <si>
    <t>2. PROMJENA</t>
  </si>
  <si>
    <t>3. PROMJENA</t>
  </si>
  <si>
    <t>4. PROMJENA</t>
  </si>
  <si>
    <t>BROJ PRIJAVLJENIH NATJECATELJKI I EKIPA ŽSG</t>
  </si>
  <si>
    <t>Program</t>
  </si>
  <si>
    <t>Kategorija</t>
  </si>
  <si>
    <t>Sastav ekipa</t>
  </si>
  <si>
    <t>GK SOKOL KARLOVAC</t>
  </si>
  <si>
    <t xml:space="preserve">GK RIJEKA </t>
  </si>
  <si>
    <t xml:space="preserve">GK VITA </t>
  </si>
  <si>
    <t>GK PETRINJA</t>
  </si>
  <si>
    <t>GK Ogulinski SOKOL</t>
  </si>
  <si>
    <t>UKUPNO</t>
  </si>
  <si>
    <t>Pojedinačno</t>
  </si>
  <si>
    <t>Ekipno</t>
  </si>
  <si>
    <t>Br. natj.</t>
  </si>
  <si>
    <t>Zlato</t>
  </si>
  <si>
    <t>Srebro</t>
  </si>
  <si>
    <t>Bronca</t>
  </si>
  <si>
    <t>Ml. Kadetkinje</t>
  </si>
  <si>
    <t>3+2</t>
  </si>
  <si>
    <t>Kadetkinje</t>
  </si>
  <si>
    <t>Ml. Juniorke</t>
  </si>
  <si>
    <t>Juniorke</t>
  </si>
  <si>
    <t>Seniorke</t>
  </si>
  <si>
    <t>Ukupno ŽSG A</t>
  </si>
  <si>
    <t>Ukupno ŽSG B</t>
  </si>
  <si>
    <t>C</t>
  </si>
  <si>
    <t>4+2</t>
  </si>
  <si>
    <t>3+3</t>
  </si>
  <si>
    <t>Ukupno ŽSG C</t>
  </si>
  <si>
    <t>Sveukupno "ABC"</t>
  </si>
  <si>
    <t>Sutkinje:</t>
  </si>
  <si>
    <t>D</t>
  </si>
  <si>
    <t>E</t>
  </si>
  <si>
    <t>Ukupno</t>
  </si>
  <si>
    <t>Konačna ocj.</t>
  </si>
  <si>
    <t>C PROGRAM</t>
  </si>
  <si>
    <t>___________</t>
  </si>
  <si>
    <t>FKF-Duga Resa</t>
  </si>
  <si>
    <t>REGIJA</t>
  </si>
  <si>
    <t>DV. RUČE</t>
  </si>
  <si>
    <t>09:00 - 09:30</t>
  </si>
  <si>
    <t>09:30 - 10:00</t>
  </si>
  <si>
    <t>10:00 - 10:30</t>
  </si>
  <si>
    <t>10:30 - 11:00</t>
  </si>
  <si>
    <t>ZRINKA MIŠKIĆ</t>
  </si>
  <si>
    <t>EMA GAŠPAROVIĆ</t>
  </si>
  <si>
    <t>B Ml. Juniorke</t>
  </si>
  <si>
    <t>NATJECATELJSKA LISTA - Mlađe kadetkinje B - pojedinačni plasman</t>
  </si>
  <si>
    <t>NATJECATELJSKA LISTA - Mlađe juniorke B - pojedinačni plasman</t>
  </si>
  <si>
    <t>Ekipa (3 + 2) B Mlađe Kadetkinje</t>
  </si>
  <si>
    <t>B PROGRAM</t>
  </si>
  <si>
    <t>17. KUP HRVATSKE U ŽENSKOJ SPORTSKOJ GIMNASTICI REGIJE ZAPAD - 3 - KOLO</t>
  </si>
  <si>
    <t>Ekipa (3+ 2) B Mlađe Juniorke</t>
  </si>
  <si>
    <t>AURORA CAR</t>
  </si>
  <si>
    <t>PIA ŠKRTIĆ</t>
  </si>
  <si>
    <t>MARTINA ŠEGAVIĆ</t>
  </si>
  <si>
    <t>ANA MAGDALENA FABIJANIĆ</t>
  </si>
  <si>
    <t>KLARA PINTARIĆ</t>
  </si>
  <si>
    <t>C Juniorke</t>
  </si>
  <si>
    <t>NATJECATELJSKA LISTA - Juniorke C - pojedinačni plasman</t>
  </si>
  <si>
    <t>Ekipa (4 + 2) C Juniorke</t>
  </si>
  <si>
    <t>GK SOKOL - KARLOVAC</t>
  </si>
  <si>
    <t>NIKA NIMAC</t>
  </si>
  <si>
    <t>DEBORAH PERŠIĆ</t>
  </si>
  <si>
    <t>DEA ANDRIJČIĆ</t>
  </si>
  <si>
    <t>LEA VUKIĆ</t>
  </si>
  <si>
    <t>NINA MEZAK</t>
  </si>
  <si>
    <t>C Seniorke</t>
  </si>
  <si>
    <t>NATJECATELJSKA LISTA - Seniorke C - pojedinačni plasman</t>
  </si>
  <si>
    <t>Ekipa (3+3) C Seniorke</t>
  </si>
  <si>
    <t xml:space="preserve">RIJEKA – C sen - 5 </t>
  </si>
  <si>
    <t>PETRINJA C jun - 2 </t>
  </si>
  <si>
    <t>SOKOL KLC. C jun -7</t>
  </si>
  <si>
    <t>VITA C jun - 1</t>
  </si>
  <si>
    <t>RIJEKA C jun - 2</t>
  </si>
  <si>
    <t>SOKOL KLC. sen - 1</t>
  </si>
  <si>
    <t>RIJEKA – C sen - 5</t>
  </si>
  <si>
    <t xml:space="preserve">  </t>
  </si>
  <si>
    <t xml:space="preserve"> </t>
  </si>
  <si>
    <t>" 15. KUP HRVATSKE U SPORTSKOJ GIMNASTICI REGIJE ZAPAD" 3 - KOLO</t>
  </si>
  <si>
    <t>Ogulin, 27.10.2018.</t>
  </si>
  <si>
    <t>KARLA ŠIBENIK</t>
  </si>
  <si>
    <t>LEDA CRNKOVIĆ</t>
  </si>
  <si>
    <t>MATEA NOVKOVIĆ</t>
  </si>
  <si>
    <t>GK Sokol KARLOVAC</t>
  </si>
  <si>
    <t>EVA BALDO</t>
  </si>
  <si>
    <t>GK RIJEKA</t>
  </si>
  <si>
    <t>MAJA KENĐEL</t>
  </si>
  <si>
    <t>LUCIJA GLOC</t>
  </si>
  <si>
    <t>GK Petrinja</t>
  </si>
  <si>
    <t>Ema Budimir</t>
  </si>
  <si>
    <t>GK Vita</t>
  </si>
  <si>
    <t>MARTA KEZELE</t>
  </si>
  <si>
    <t>RIJEKA B ml.jun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</si>
</sst>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\.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4"/>
      <name val="Arial"/>
      <family val="2"/>
      <charset val="238"/>
    </font>
    <font>
      <b/>
      <sz val="12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indexed="81"/>
      <name val="Segoe UI"/>
      <charset val="1"/>
    </font>
    <font>
      <b/>
      <sz val="8"/>
      <color indexed="81"/>
      <name val="Segoe UI"/>
      <charset val="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29" fillId="0" borderId="0"/>
    <xf numFmtId="0" fontId="2" fillId="0" borderId="0"/>
    <xf numFmtId="0" fontId="28" fillId="0" borderId="0"/>
    <xf numFmtId="0" fontId="1" fillId="0" borderId="0"/>
  </cellStyleXfs>
  <cellXfs count="286">
    <xf numFmtId="0" fontId="0" fillId="0" borderId="0" xfId="0"/>
    <xf numFmtId="2" fontId="0" fillId="0" borderId="0" xfId="0" applyNumberForma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0" fillId="0" borderId="0" xfId="0" applyFont="1"/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2" fillId="0" borderId="3" xfId="0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7" xfId="0" applyFont="1" applyBorder="1" applyAlignment="1"/>
    <xf numFmtId="0" fontId="12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2" fontId="12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0" borderId="0" xfId="0" applyFont="1" applyAlignment="1"/>
    <xf numFmtId="0" fontId="7" fillId="0" borderId="13" xfId="0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2" borderId="21" xfId="0" applyFont="1" applyFill="1" applyBorder="1"/>
    <xf numFmtId="0" fontId="14" fillId="0" borderId="7" xfId="0" applyFont="1" applyBorder="1" applyAlignment="1"/>
    <xf numFmtId="0" fontId="7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14" fillId="3" borderId="26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17" fillId="0" borderId="0" xfId="0" applyFont="1" applyAlignment="1">
      <alignment horizontal="right"/>
    </xf>
    <xf numFmtId="0" fontId="22" fillId="0" borderId="6" xfId="0" applyFont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2" fontId="14" fillId="3" borderId="24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left" vertical="center"/>
    </xf>
    <xf numFmtId="0" fontId="20" fillId="0" borderId="29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7" fillId="0" borderId="2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2" fontId="14" fillId="3" borderId="18" xfId="0" applyNumberFormat="1" applyFont="1" applyFill="1" applyBorder="1" applyAlignment="1">
      <alignment horizontal="center" vertical="center"/>
    </xf>
    <xf numFmtId="2" fontId="5" fillId="3" borderId="1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0" fillId="4" borderId="0" xfId="0" applyFill="1"/>
    <xf numFmtId="0" fontId="23" fillId="4" borderId="7" xfId="0" applyFont="1" applyFill="1" applyBorder="1" applyAlignment="1"/>
    <xf numFmtId="0" fontId="24" fillId="4" borderId="0" xfId="0" applyFont="1" applyFill="1"/>
    <xf numFmtId="2" fontId="14" fillId="3" borderId="1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7" fillId="0" borderId="5" xfId="0" applyFont="1" applyBorder="1" applyAlignment="1">
      <alignment vertical="center"/>
    </xf>
    <xf numFmtId="0" fontId="8" fillId="2" borderId="32" xfId="0" applyFont="1" applyFill="1" applyBorder="1" applyAlignment="1">
      <alignment horizontal="center" vertical="center"/>
    </xf>
    <xf numFmtId="2" fontId="14" fillId="3" borderId="9" xfId="0" applyNumberFormat="1" applyFont="1" applyFill="1" applyBorder="1" applyAlignment="1">
      <alignment horizontal="center" vertical="center"/>
    </xf>
    <xf numFmtId="2" fontId="14" fillId="3" borderId="11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8" fillId="2" borderId="33" xfId="0" applyFont="1" applyFill="1" applyBorder="1" applyAlignment="1">
      <alignment horizontal="center" vertical="center"/>
    </xf>
    <xf numFmtId="0" fontId="10" fillId="2" borderId="12" xfId="0" applyFont="1" applyFill="1" applyBorder="1"/>
    <xf numFmtId="2" fontId="14" fillId="3" borderId="35" xfId="0" applyNumberFormat="1" applyFont="1" applyFill="1" applyBorder="1" applyAlignment="1">
      <alignment horizontal="center" vertical="center"/>
    </xf>
    <xf numFmtId="2" fontId="14" fillId="3" borderId="36" xfId="0" applyNumberFormat="1" applyFont="1" applyFill="1" applyBorder="1" applyAlignment="1">
      <alignment horizontal="center" vertical="center"/>
    </xf>
    <xf numFmtId="2" fontId="14" fillId="3" borderId="30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26" fillId="4" borderId="7" xfId="0" applyFont="1" applyFill="1" applyBorder="1" applyAlignment="1"/>
    <xf numFmtId="0" fontId="27" fillId="4" borderId="0" xfId="0" applyFont="1" applyFill="1" applyAlignment="1">
      <alignment horizontal="right"/>
    </xf>
    <xf numFmtId="0" fontId="15" fillId="0" borderId="27" xfId="0" applyFont="1" applyBorder="1" applyAlignment="1">
      <alignment horizontal="left" vertical="center"/>
    </xf>
    <xf numFmtId="0" fontId="28" fillId="0" borderId="0" xfId="0" applyFont="1"/>
    <xf numFmtId="2" fontId="12" fillId="0" borderId="4" xfId="0" applyNumberFormat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center" vertical="center"/>
    </xf>
    <xf numFmtId="2" fontId="12" fillId="0" borderId="37" xfId="0" applyNumberFormat="1" applyFont="1" applyFill="1" applyBorder="1" applyAlignment="1">
      <alignment horizontal="center" vertical="center" wrapText="1"/>
    </xf>
    <xf numFmtId="2" fontId="12" fillId="0" borderId="38" xfId="0" applyNumberFormat="1" applyFont="1" applyFill="1" applyBorder="1" applyAlignment="1">
      <alignment horizontal="center" vertical="center" wrapText="1"/>
    </xf>
    <xf numFmtId="2" fontId="5" fillId="3" borderId="39" xfId="0" applyNumberFormat="1" applyFont="1" applyFill="1" applyBorder="1" applyAlignment="1">
      <alignment horizontal="center" vertical="center"/>
    </xf>
    <xf numFmtId="2" fontId="5" fillId="0" borderId="40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4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/>
    </xf>
    <xf numFmtId="0" fontId="0" fillId="0" borderId="0" xfId="0" applyAlignment="1"/>
    <xf numFmtId="0" fontId="10" fillId="2" borderId="21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vertical="center"/>
    </xf>
    <xf numFmtId="2" fontId="5" fillId="0" borderId="72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28" fillId="0" borderId="0" xfId="5"/>
    <xf numFmtId="0" fontId="30" fillId="5" borderId="50" xfId="5" applyFont="1" applyFill="1" applyBorder="1" applyAlignment="1">
      <alignment horizontal="center"/>
    </xf>
    <xf numFmtId="0" fontId="30" fillId="5" borderId="51" xfId="5" applyFont="1" applyFill="1" applyBorder="1" applyAlignment="1">
      <alignment horizontal="center"/>
    </xf>
    <xf numFmtId="0" fontId="30" fillId="5" borderId="52" xfId="5" applyFont="1" applyFill="1" applyBorder="1" applyAlignment="1">
      <alignment horizontal="center"/>
    </xf>
    <xf numFmtId="0" fontId="30" fillId="5" borderId="0" xfId="5" applyFont="1" applyFill="1" applyBorder="1" applyAlignment="1">
      <alignment horizontal="center"/>
    </xf>
    <xf numFmtId="0" fontId="30" fillId="5" borderId="53" xfId="5" applyFont="1" applyFill="1" applyBorder="1" applyAlignment="1">
      <alignment horizontal="center"/>
    </xf>
    <xf numFmtId="0" fontId="30" fillId="5" borderId="54" xfId="5" applyFont="1" applyFill="1" applyBorder="1" applyAlignment="1">
      <alignment horizontal="center"/>
    </xf>
    <xf numFmtId="0" fontId="28" fillId="0" borderId="0" xfId="5" applyFont="1"/>
    <xf numFmtId="0" fontId="31" fillId="6" borderId="55" xfId="5" applyFont="1" applyFill="1" applyBorder="1" applyAlignment="1">
      <alignment horizontal="center"/>
    </xf>
    <xf numFmtId="0" fontId="31" fillId="0" borderId="56" xfId="5" applyFont="1" applyBorder="1"/>
    <xf numFmtId="0" fontId="31" fillId="0" borderId="57" xfId="5" applyFont="1" applyBorder="1" applyAlignment="1">
      <alignment horizontal="center"/>
    </xf>
    <xf numFmtId="0" fontId="31" fillId="0" borderId="55" xfId="5" applyFont="1" applyBorder="1" applyAlignment="1">
      <alignment horizontal="center"/>
    </xf>
    <xf numFmtId="0" fontId="31" fillId="0" borderId="57" xfId="5" applyFont="1" applyBorder="1"/>
    <xf numFmtId="0" fontId="31" fillId="0" borderId="58" xfId="5" applyFont="1" applyBorder="1" applyAlignment="1">
      <alignment horizontal="center"/>
    </xf>
    <xf numFmtId="0" fontId="31" fillId="0" borderId="59" xfId="5" applyFont="1" applyBorder="1"/>
    <xf numFmtId="0" fontId="31" fillId="0" borderId="60" xfId="5" applyFont="1" applyBorder="1" applyAlignment="1">
      <alignment horizontal="center"/>
    </xf>
    <xf numFmtId="0" fontId="30" fillId="0" borderId="58" xfId="5" applyFont="1" applyBorder="1" applyAlignment="1">
      <alignment horizontal="center"/>
    </xf>
    <xf numFmtId="0" fontId="30" fillId="0" borderId="61" xfId="5" applyFont="1" applyBorder="1" applyAlignment="1">
      <alignment horizontal="center"/>
    </xf>
    <xf numFmtId="0" fontId="31" fillId="6" borderId="62" xfId="5" applyFont="1" applyFill="1" applyBorder="1" applyAlignment="1">
      <alignment horizontal="center"/>
    </xf>
    <xf numFmtId="0" fontId="31" fillId="0" borderId="9" xfId="5" applyFont="1" applyBorder="1"/>
    <xf numFmtId="0" fontId="31" fillId="0" borderId="41" xfId="5" applyFont="1" applyBorder="1" applyAlignment="1">
      <alignment horizontal="center"/>
    </xf>
    <xf numFmtId="0" fontId="31" fillId="0" borderId="62" xfId="5" applyFont="1" applyBorder="1" applyAlignment="1">
      <alignment horizontal="center"/>
    </xf>
    <xf numFmtId="0" fontId="31" fillId="0" borderId="41" xfId="5" applyFont="1" applyBorder="1"/>
    <xf numFmtId="0" fontId="31" fillId="0" borderId="8" xfId="5" applyFont="1" applyBorder="1" applyAlignment="1">
      <alignment horizontal="center"/>
    </xf>
    <xf numFmtId="0" fontId="31" fillId="0" borderId="17" xfId="5" applyFont="1" applyBorder="1"/>
    <xf numFmtId="0" fontId="31" fillId="0" borderId="63" xfId="5" applyFont="1" applyBorder="1" applyAlignment="1">
      <alignment horizontal="center"/>
    </xf>
    <xf numFmtId="0" fontId="30" fillId="0" borderId="8" xfId="5" applyFont="1" applyBorder="1" applyAlignment="1">
      <alignment horizontal="center"/>
    </xf>
    <xf numFmtId="0" fontId="30" fillId="0" borderId="64" xfId="5" applyFont="1" applyBorder="1" applyAlignment="1">
      <alignment horizontal="center"/>
    </xf>
    <xf numFmtId="0" fontId="31" fillId="0" borderId="8" xfId="5" applyFont="1" applyFill="1" applyBorder="1" applyAlignment="1">
      <alignment horizontal="center"/>
    </xf>
    <xf numFmtId="0" fontId="30" fillId="6" borderId="14" xfId="5" applyFont="1" applyFill="1" applyBorder="1" applyAlignment="1">
      <alignment vertical="center"/>
    </xf>
    <xf numFmtId="0" fontId="30" fillId="6" borderId="65" xfId="5" applyFont="1" applyFill="1" applyBorder="1" applyAlignment="1">
      <alignment horizontal="center" vertical="center"/>
    </xf>
    <xf numFmtId="0" fontId="31" fillId="6" borderId="14" xfId="5" applyFont="1" applyFill="1" applyBorder="1" applyAlignment="1">
      <alignment vertical="center"/>
    </xf>
    <xf numFmtId="0" fontId="30" fillId="6" borderId="10" xfId="5" applyFont="1" applyFill="1" applyBorder="1" applyAlignment="1">
      <alignment horizontal="center" vertical="center"/>
    </xf>
    <xf numFmtId="0" fontId="31" fillId="6" borderId="18" xfId="5" applyFont="1" applyFill="1" applyBorder="1" applyAlignment="1">
      <alignment vertical="center"/>
    </xf>
    <xf numFmtId="0" fontId="30" fillId="6" borderId="66" xfId="5" applyFont="1" applyFill="1" applyBorder="1" applyAlignment="1">
      <alignment horizontal="center" vertical="center"/>
    </xf>
    <xf numFmtId="0" fontId="30" fillId="6" borderId="67" xfId="5" applyFont="1" applyFill="1" applyBorder="1" applyAlignment="1">
      <alignment horizontal="center" vertical="center"/>
    </xf>
    <xf numFmtId="0" fontId="31" fillId="7" borderId="55" xfId="5" applyFont="1" applyFill="1" applyBorder="1" applyAlignment="1">
      <alignment horizontal="center"/>
    </xf>
    <xf numFmtId="0" fontId="31" fillId="0" borderId="58" xfId="5" applyFont="1" applyFill="1" applyBorder="1" applyAlignment="1">
      <alignment horizontal="center"/>
    </xf>
    <xf numFmtId="0" fontId="31" fillId="0" borderId="59" xfId="5" applyFont="1" applyBorder="1" applyAlignment="1">
      <alignment horizontal="center"/>
    </xf>
    <xf numFmtId="0" fontId="31" fillId="0" borderId="60" xfId="5" applyFont="1" applyFill="1" applyBorder="1" applyAlignment="1">
      <alignment horizontal="center"/>
    </xf>
    <xf numFmtId="0" fontId="31" fillId="7" borderId="62" xfId="5" applyFont="1" applyFill="1" applyBorder="1" applyAlignment="1">
      <alignment horizontal="center"/>
    </xf>
    <xf numFmtId="0" fontId="31" fillId="0" borderId="17" xfId="5" applyFont="1" applyBorder="1" applyAlignment="1">
      <alignment horizontal="center"/>
    </xf>
    <xf numFmtId="0" fontId="31" fillId="0" borderId="63" xfId="5" applyFont="1" applyFill="1" applyBorder="1" applyAlignment="1">
      <alignment horizontal="center"/>
    </xf>
    <xf numFmtId="0" fontId="31" fillId="0" borderId="62" xfId="5" applyFont="1" applyFill="1" applyBorder="1" applyAlignment="1">
      <alignment horizontal="center"/>
    </xf>
    <xf numFmtId="0" fontId="30" fillId="7" borderId="14" xfId="5" applyFont="1" applyFill="1" applyBorder="1" applyAlignment="1">
      <alignment vertical="center"/>
    </xf>
    <xf numFmtId="0" fontId="30" fillId="7" borderId="65" xfId="5" applyFont="1" applyFill="1" applyBorder="1" applyAlignment="1">
      <alignment horizontal="center" vertical="center"/>
    </xf>
    <xf numFmtId="0" fontId="31" fillId="7" borderId="14" xfId="5" applyFont="1" applyFill="1" applyBorder="1" applyAlignment="1">
      <alignment vertical="center"/>
    </xf>
    <xf numFmtId="0" fontId="30" fillId="7" borderId="10" xfId="5" applyFont="1" applyFill="1" applyBorder="1" applyAlignment="1">
      <alignment horizontal="center" vertical="center"/>
    </xf>
    <xf numFmtId="0" fontId="30" fillId="7" borderId="18" xfId="5" applyFont="1" applyFill="1" applyBorder="1" applyAlignment="1">
      <alignment horizontal="center" vertical="center"/>
    </xf>
    <xf numFmtId="0" fontId="30" fillId="7" borderId="66" xfId="5" applyFont="1" applyFill="1" applyBorder="1" applyAlignment="1">
      <alignment horizontal="center" vertical="center"/>
    </xf>
    <xf numFmtId="0" fontId="31" fillId="7" borderId="18" xfId="5" applyFont="1" applyFill="1" applyBorder="1" applyAlignment="1">
      <alignment vertical="center"/>
    </xf>
    <xf numFmtId="0" fontId="30" fillId="7" borderId="67" xfId="5" applyFont="1" applyFill="1" applyBorder="1" applyAlignment="1">
      <alignment horizontal="center" vertical="center"/>
    </xf>
    <xf numFmtId="0" fontId="31" fillId="8" borderId="55" xfId="5" applyFont="1" applyFill="1" applyBorder="1" applyAlignment="1">
      <alignment horizontal="center"/>
    </xf>
    <xf numFmtId="0" fontId="31" fillId="0" borderId="55" xfId="5" applyFont="1" applyFill="1" applyBorder="1" applyAlignment="1">
      <alignment horizontal="center"/>
    </xf>
    <xf numFmtId="0" fontId="31" fillId="0" borderId="57" xfId="5" applyFont="1" applyFill="1" applyBorder="1"/>
    <xf numFmtId="0" fontId="31" fillId="0" borderId="59" xfId="5" applyFont="1" applyFill="1" applyBorder="1" applyAlignment="1">
      <alignment horizontal="center"/>
    </xf>
    <xf numFmtId="0" fontId="31" fillId="8" borderId="62" xfId="5" applyFont="1" applyFill="1" applyBorder="1" applyAlignment="1">
      <alignment horizontal="center"/>
    </xf>
    <xf numFmtId="0" fontId="31" fillId="0" borderId="41" xfId="5" applyFont="1" applyFill="1" applyBorder="1" applyAlignment="1">
      <alignment horizontal="center"/>
    </xf>
    <xf numFmtId="0" fontId="31" fillId="0" borderId="17" xfId="5" applyFont="1" applyFill="1" applyBorder="1" applyAlignment="1">
      <alignment horizontal="center"/>
    </xf>
    <xf numFmtId="0" fontId="31" fillId="0" borderId="41" xfId="5" applyFont="1" applyFill="1" applyBorder="1"/>
    <xf numFmtId="0" fontId="31" fillId="0" borderId="17" xfId="5" applyFont="1" applyFill="1" applyBorder="1"/>
    <xf numFmtId="0" fontId="30" fillId="8" borderId="14" xfId="5" applyFont="1" applyFill="1" applyBorder="1" applyAlignment="1">
      <alignment vertical="center"/>
    </xf>
    <xf numFmtId="0" fontId="30" fillId="8" borderId="65" xfId="5" applyFont="1" applyFill="1" applyBorder="1" applyAlignment="1">
      <alignment horizontal="center" vertical="center"/>
    </xf>
    <xf numFmtId="0" fontId="30" fillId="8" borderId="14" xfId="5" applyFont="1" applyFill="1" applyBorder="1" applyAlignment="1">
      <alignment horizontal="center" vertical="center"/>
    </xf>
    <xf numFmtId="0" fontId="30" fillId="8" borderId="10" xfId="5" applyFont="1" applyFill="1" applyBorder="1" applyAlignment="1">
      <alignment horizontal="center" vertical="center"/>
    </xf>
    <xf numFmtId="0" fontId="30" fillId="8" borderId="18" xfId="5" applyFont="1" applyFill="1" applyBorder="1" applyAlignment="1">
      <alignment horizontal="center" vertical="center"/>
    </xf>
    <xf numFmtId="0" fontId="30" fillId="8" borderId="66" xfId="5" applyFont="1" applyFill="1" applyBorder="1" applyAlignment="1">
      <alignment horizontal="center" vertical="center"/>
    </xf>
    <xf numFmtId="0" fontId="30" fillId="8" borderId="67" xfId="5" applyFont="1" applyFill="1" applyBorder="1" applyAlignment="1">
      <alignment horizontal="center" vertical="center"/>
    </xf>
    <xf numFmtId="0" fontId="6" fillId="0" borderId="68" xfId="5" applyFont="1" applyBorder="1" applyAlignment="1">
      <alignment vertical="center"/>
    </xf>
    <xf numFmtId="0" fontId="28" fillId="0" borderId="2" xfId="5" applyBorder="1" applyAlignment="1">
      <alignment vertical="center"/>
    </xf>
    <xf numFmtId="0" fontId="6" fillId="0" borderId="68" xfId="5" applyFont="1" applyBorder="1" applyAlignment="1">
      <alignment horizontal="center" vertical="center"/>
    </xf>
    <xf numFmtId="0" fontId="6" fillId="0" borderId="69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6" fillId="0" borderId="70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6" fillId="0" borderId="71" xfId="5" applyFont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1" fillId="0" borderId="0" xfId="6"/>
    <xf numFmtId="2" fontId="12" fillId="0" borderId="53" xfId="0" applyNumberFormat="1" applyFont="1" applyFill="1" applyBorder="1" applyAlignment="1">
      <alignment horizontal="center" vertical="center" wrapText="1"/>
    </xf>
    <xf numFmtId="2" fontId="32" fillId="0" borderId="9" xfId="0" applyNumberFormat="1" applyFont="1" applyFill="1" applyBorder="1" applyAlignment="1">
      <alignment horizontal="center" vertical="center"/>
    </xf>
    <xf numFmtId="0" fontId="34" fillId="10" borderId="26" xfId="0" applyFont="1" applyFill="1" applyBorder="1" applyAlignment="1">
      <alignment horizontal="center" vertical="center"/>
    </xf>
    <xf numFmtId="0" fontId="34" fillId="10" borderId="16" xfId="0" applyFont="1" applyFill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0" fontId="35" fillId="9" borderId="0" xfId="0" applyFont="1" applyFill="1" applyAlignment="1">
      <alignment horizontal="center" vertical="center"/>
    </xf>
    <xf numFmtId="0" fontId="35" fillId="12" borderId="74" xfId="0" applyFont="1" applyFill="1" applyBorder="1" applyAlignment="1">
      <alignment horizontal="center" vertical="center"/>
    </xf>
    <xf numFmtId="0" fontId="33" fillId="13" borderId="74" xfId="0" applyFont="1" applyFill="1" applyBorder="1"/>
    <xf numFmtId="0" fontId="35" fillId="0" borderId="25" xfId="0" applyFont="1" applyBorder="1" applyAlignment="1">
      <alignment horizontal="center" vertical="center"/>
    </xf>
    <xf numFmtId="0" fontId="35" fillId="13" borderId="74" xfId="0" applyFont="1" applyFill="1" applyBorder="1" applyAlignment="1">
      <alignment horizontal="center" vertical="center"/>
    </xf>
    <xf numFmtId="0" fontId="35" fillId="0" borderId="75" xfId="0" applyFont="1" applyBorder="1" applyAlignment="1">
      <alignment vertical="center"/>
    </xf>
    <xf numFmtId="0" fontId="35" fillId="9" borderId="7" xfId="0" applyFont="1" applyFill="1" applyBorder="1" applyAlignment="1">
      <alignment horizontal="center" vertical="center"/>
    </xf>
    <xf numFmtId="0" fontId="35" fillId="12" borderId="76" xfId="0" applyFont="1" applyFill="1" applyBorder="1" applyAlignment="1">
      <alignment horizontal="center" vertical="center"/>
    </xf>
    <xf numFmtId="0" fontId="35" fillId="9" borderId="74" xfId="0" applyFont="1" applyFill="1" applyBorder="1" applyAlignment="1">
      <alignment horizontal="center" vertical="center"/>
    </xf>
    <xf numFmtId="0" fontId="35" fillId="9" borderId="7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4" fontId="9" fillId="0" borderId="4" xfId="0" applyNumberFormat="1" applyFont="1" applyFill="1" applyBorder="1" applyAlignment="1">
      <alignment horizontal="left" vertical="center"/>
    </xf>
    <xf numFmtId="2" fontId="17" fillId="0" borderId="0" xfId="0" applyNumberFormat="1" applyFont="1" applyAlignment="1">
      <alignment vertical="center"/>
    </xf>
    <xf numFmtId="0" fontId="30" fillId="5" borderId="49" xfId="5" applyFont="1" applyFill="1" applyBorder="1" applyAlignment="1">
      <alignment horizontal="center"/>
    </xf>
    <xf numFmtId="0" fontId="28" fillId="0" borderId="0" xfId="5" applyAlignment="1">
      <alignment horizontal="center"/>
    </xf>
    <xf numFmtId="0" fontId="6" fillId="0" borderId="0" xfId="5" applyFont="1" applyAlignment="1">
      <alignment horizontal="center"/>
    </xf>
    <xf numFmtId="0" fontId="33" fillId="9" borderId="0" xfId="0" applyFont="1" applyFill="1"/>
    <xf numFmtId="0" fontId="33" fillId="13" borderId="76" xfId="0" applyFont="1" applyFill="1" applyBorder="1"/>
    <xf numFmtId="0" fontId="35" fillId="13" borderId="76" xfId="0" applyFont="1" applyFill="1" applyBorder="1" applyAlignment="1">
      <alignment vertical="center"/>
    </xf>
    <xf numFmtId="0" fontId="35" fillId="9" borderId="74" xfId="0" applyFont="1" applyFill="1" applyBorder="1" applyAlignment="1">
      <alignment vertical="center"/>
    </xf>
    <xf numFmtId="0" fontId="31" fillId="0" borderId="57" xfId="5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2" fontId="7" fillId="0" borderId="9" xfId="0" applyNumberFormat="1" applyFont="1" applyFill="1" applyBorder="1" applyAlignment="1">
      <alignment horizontal="left" vertical="center"/>
    </xf>
    <xf numFmtId="0" fontId="7" fillId="14" borderId="4" xfId="0" applyFont="1" applyFill="1" applyBorder="1" applyAlignment="1">
      <alignment horizontal="left" vertical="center"/>
    </xf>
    <xf numFmtId="0" fontId="18" fillId="14" borderId="4" xfId="0" applyFont="1" applyFill="1" applyBorder="1" applyAlignment="1">
      <alignment horizontal="center" vertical="center"/>
    </xf>
    <xf numFmtId="0" fontId="17" fillId="14" borderId="22" xfId="0" applyFont="1" applyFill="1" applyBorder="1" applyAlignment="1">
      <alignment horizontal="center" vertical="center" wrapText="1"/>
    </xf>
    <xf numFmtId="2" fontId="12" fillId="14" borderId="3" xfId="0" applyNumberFormat="1" applyFont="1" applyFill="1" applyBorder="1" applyAlignment="1">
      <alignment horizontal="center" vertical="center" wrapText="1"/>
    </xf>
    <xf numFmtId="2" fontId="12" fillId="14" borderId="9" xfId="0" applyNumberFormat="1" applyFont="1" applyFill="1" applyBorder="1" applyAlignment="1">
      <alignment horizontal="center" vertical="center"/>
    </xf>
    <xf numFmtId="2" fontId="5" fillId="14" borderId="23" xfId="0" applyNumberFormat="1" applyFont="1" applyFill="1" applyBorder="1" applyAlignment="1">
      <alignment horizontal="center" vertical="center"/>
    </xf>
    <xf numFmtId="2" fontId="5" fillId="14" borderId="19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35" fillId="11" borderId="77" xfId="0" applyFont="1" applyFill="1" applyBorder="1" applyAlignment="1">
      <alignment horizontal="center" vertical="center"/>
    </xf>
    <xf numFmtId="0" fontId="35" fillId="11" borderId="25" xfId="0" applyFont="1" applyFill="1" applyBorder="1" applyAlignment="1">
      <alignment horizontal="center" vertical="center"/>
    </xf>
    <xf numFmtId="0" fontId="35" fillId="11" borderId="73" xfId="0" applyFont="1" applyFill="1" applyBorder="1" applyAlignment="1">
      <alignment horizontal="center" vertical="center"/>
    </xf>
    <xf numFmtId="0" fontId="35" fillId="11" borderId="77" xfId="0" applyFont="1" applyFill="1" applyBorder="1" applyAlignment="1">
      <alignment vertical="center"/>
    </xf>
    <xf numFmtId="0" fontId="35" fillId="11" borderId="25" xfId="0" applyFont="1" applyFill="1" applyBorder="1" applyAlignment="1">
      <alignment vertical="center"/>
    </xf>
    <xf numFmtId="0" fontId="35" fillId="11" borderId="73" xfId="0" applyFont="1" applyFill="1" applyBorder="1" applyAlignment="1">
      <alignment vertical="center"/>
    </xf>
    <xf numFmtId="0" fontId="6" fillId="0" borderId="0" xfId="5" applyFont="1" applyAlignment="1">
      <alignment horizontal="center"/>
    </xf>
    <xf numFmtId="0" fontId="28" fillId="0" borderId="0" xfId="5" applyFont="1" applyAlignment="1">
      <alignment horizontal="center"/>
    </xf>
    <xf numFmtId="0" fontId="28" fillId="0" borderId="0" xfId="5" applyAlignment="1">
      <alignment horizontal="center"/>
    </xf>
    <xf numFmtId="0" fontId="30" fillId="5" borderId="42" xfId="5" applyFont="1" applyFill="1" applyBorder="1" applyAlignment="1">
      <alignment horizontal="center"/>
    </xf>
    <xf numFmtId="0" fontId="30" fillId="5" borderId="47" xfId="5" applyFont="1" applyFill="1" applyBorder="1" applyAlignment="1">
      <alignment horizontal="center"/>
    </xf>
    <xf numFmtId="0" fontId="30" fillId="5" borderId="38" xfId="5" applyFont="1" applyFill="1" applyBorder="1" applyAlignment="1">
      <alignment horizontal="center"/>
    </xf>
    <xf numFmtId="0" fontId="30" fillId="5" borderId="48" xfId="5" applyFont="1" applyFill="1" applyBorder="1" applyAlignment="1">
      <alignment horizontal="center"/>
    </xf>
    <xf numFmtId="0" fontId="30" fillId="5" borderId="31" xfId="5" applyFont="1" applyFill="1" applyBorder="1" applyAlignment="1">
      <alignment horizontal="center"/>
    </xf>
    <xf numFmtId="0" fontId="30" fillId="5" borderId="49" xfId="5" applyFont="1" applyFill="1" applyBorder="1" applyAlignment="1">
      <alignment horizontal="center"/>
    </xf>
    <xf numFmtId="0" fontId="30" fillId="5" borderId="43" xfId="5" applyFont="1" applyFill="1" applyBorder="1" applyAlignment="1">
      <alignment horizontal="center"/>
    </xf>
    <xf numFmtId="0" fontId="30" fillId="5" borderId="44" xfId="5" applyFont="1" applyFill="1" applyBorder="1" applyAlignment="1">
      <alignment horizontal="center"/>
    </xf>
    <xf numFmtId="0" fontId="30" fillId="5" borderId="34" xfId="5" applyFont="1" applyFill="1" applyBorder="1" applyAlignment="1">
      <alignment horizontal="center"/>
    </xf>
    <xf numFmtId="0" fontId="30" fillId="5" borderId="45" xfId="5" applyFont="1" applyFill="1" applyBorder="1" applyAlignment="1">
      <alignment horizontal="center"/>
    </xf>
    <xf numFmtId="0" fontId="30" fillId="8" borderId="65" xfId="5" applyFont="1" applyFill="1" applyBorder="1" applyAlignment="1">
      <alignment horizontal="left" vertical="center"/>
    </xf>
    <xf numFmtId="0" fontId="30" fillId="8" borderId="11" xfId="5" applyFont="1" applyFill="1" applyBorder="1" applyAlignment="1">
      <alignment horizontal="left" vertical="center"/>
    </xf>
    <xf numFmtId="0" fontId="30" fillId="5" borderId="46" xfId="5" applyFont="1" applyFill="1" applyBorder="1" applyAlignment="1">
      <alignment horizontal="center"/>
    </xf>
    <xf numFmtId="0" fontId="30" fillId="6" borderId="65" xfId="5" applyFont="1" applyFill="1" applyBorder="1" applyAlignment="1">
      <alignment horizontal="left" vertical="center"/>
    </xf>
    <xf numFmtId="0" fontId="30" fillId="6" borderId="11" xfId="5" applyFont="1" applyFill="1" applyBorder="1" applyAlignment="1">
      <alignment horizontal="left" vertical="center"/>
    </xf>
    <xf numFmtId="0" fontId="30" fillId="7" borderId="65" xfId="5" applyFont="1" applyFill="1" applyBorder="1" applyAlignment="1">
      <alignment horizontal="left" vertical="center"/>
    </xf>
    <xf numFmtId="0" fontId="30" fillId="7" borderId="11" xfId="5" applyFont="1" applyFill="1" applyBorder="1" applyAlignment="1">
      <alignment horizontal="left" vertical="center"/>
    </xf>
  </cellXfs>
  <cellStyles count="7">
    <cellStyle name="Normalno" xfId="0" builtinId="0"/>
    <cellStyle name="Normalno 2" xfId="1"/>
    <cellStyle name="Normalno 3" xfId="2"/>
    <cellStyle name="Normalno 4" xfId="3"/>
    <cellStyle name="Normalno 5" xfId="4"/>
    <cellStyle name="Normalno 6" xfId="5"/>
    <cellStyle name="Normalno 7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96611</xdr:colOff>
      <xdr:row>6</xdr:row>
      <xdr:rowOff>28575</xdr:rowOff>
    </xdr:from>
    <xdr:to>
      <xdr:col>6</xdr:col>
      <xdr:colOff>4082</xdr:colOff>
      <xdr:row>6</xdr:row>
      <xdr:rowOff>466725</xdr:rowOff>
    </xdr:to>
    <xdr:pic>
      <xdr:nvPicPr>
        <xdr:cNvPr id="26715" name="Picture 105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4182" y="9254218"/>
          <a:ext cx="438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55788</xdr:colOff>
      <xdr:row>6</xdr:row>
      <xdr:rowOff>34019</xdr:rowOff>
    </xdr:from>
    <xdr:to>
      <xdr:col>14</xdr:col>
      <xdr:colOff>484413</xdr:colOff>
      <xdr:row>6</xdr:row>
      <xdr:rowOff>434069</xdr:rowOff>
    </xdr:to>
    <xdr:pic>
      <xdr:nvPicPr>
        <xdr:cNvPr id="26716" name="Picture 106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49467" y="9259662"/>
          <a:ext cx="4286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123826</xdr:colOff>
      <xdr:row>34</xdr:row>
      <xdr:rowOff>28575</xdr:rowOff>
    </xdr:from>
    <xdr:to>
      <xdr:col>6</xdr:col>
      <xdr:colOff>31297</xdr:colOff>
      <xdr:row>34</xdr:row>
      <xdr:rowOff>466725</xdr:rowOff>
    </xdr:to>
    <xdr:pic>
      <xdr:nvPicPr>
        <xdr:cNvPr id="14" name="Picture 105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1397" y="17214396"/>
          <a:ext cx="438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83003</xdr:colOff>
      <xdr:row>34</xdr:row>
      <xdr:rowOff>47625</xdr:rowOff>
    </xdr:from>
    <xdr:to>
      <xdr:col>14</xdr:col>
      <xdr:colOff>511628</xdr:colOff>
      <xdr:row>34</xdr:row>
      <xdr:rowOff>447675</xdr:rowOff>
    </xdr:to>
    <xdr:pic>
      <xdr:nvPicPr>
        <xdr:cNvPr id="15" name="Picture 106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76682" y="17233446"/>
          <a:ext cx="4286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6</xdr:row>
      <xdr:rowOff>40821</xdr:rowOff>
    </xdr:from>
    <xdr:to>
      <xdr:col>8</xdr:col>
      <xdr:colOff>487136</xdr:colOff>
      <xdr:row>6</xdr:row>
      <xdr:rowOff>432707</xdr:rowOff>
    </xdr:to>
    <xdr:pic>
      <xdr:nvPicPr>
        <xdr:cNvPr id="22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857" y="9266464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95250</xdr:colOff>
      <xdr:row>6</xdr:row>
      <xdr:rowOff>73478</xdr:rowOff>
    </xdr:from>
    <xdr:to>
      <xdr:col>11</xdr:col>
      <xdr:colOff>449036</xdr:colOff>
      <xdr:row>6</xdr:row>
      <xdr:rowOff>427264</xdr:rowOff>
    </xdr:to>
    <xdr:pic>
      <xdr:nvPicPr>
        <xdr:cNvPr id="23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6893" y="9299121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122463</xdr:colOff>
      <xdr:row>34</xdr:row>
      <xdr:rowOff>40821</xdr:rowOff>
    </xdr:from>
    <xdr:to>
      <xdr:col>8</xdr:col>
      <xdr:colOff>514349</xdr:colOff>
      <xdr:row>34</xdr:row>
      <xdr:rowOff>432707</xdr:rowOff>
    </xdr:to>
    <xdr:pic>
      <xdr:nvPicPr>
        <xdr:cNvPr id="24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2070" y="17226642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108856</xdr:colOff>
      <xdr:row>34</xdr:row>
      <xdr:rowOff>68035</xdr:rowOff>
    </xdr:from>
    <xdr:to>
      <xdr:col>11</xdr:col>
      <xdr:colOff>462642</xdr:colOff>
      <xdr:row>34</xdr:row>
      <xdr:rowOff>421821</xdr:rowOff>
    </xdr:to>
    <xdr:pic>
      <xdr:nvPicPr>
        <xdr:cNvPr id="25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499" y="17253856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123826</xdr:colOff>
      <xdr:row>61</xdr:row>
      <xdr:rowOff>28575</xdr:rowOff>
    </xdr:from>
    <xdr:to>
      <xdr:col>6</xdr:col>
      <xdr:colOff>31297</xdr:colOff>
      <xdr:row>61</xdr:row>
      <xdr:rowOff>466725</xdr:rowOff>
    </xdr:to>
    <xdr:pic>
      <xdr:nvPicPr>
        <xdr:cNvPr id="26" name="Picture 105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1397" y="17214396"/>
          <a:ext cx="438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83003</xdr:colOff>
      <xdr:row>61</xdr:row>
      <xdr:rowOff>47625</xdr:rowOff>
    </xdr:from>
    <xdr:to>
      <xdr:col>14</xdr:col>
      <xdr:colOff>511628</xdr:colOff>
      <xdr:row>61</xdr:row>
      <xdr:rowOff>447675</xdr:rowOff>
    </xdr:to>
    <xdr:pic>
      <xdr:nvPicPr>
        <xdr:cNvPr id="27" name="Picture 106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76682" y="17233446"/>
          <a:ext cx="4286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122463</xdr:colOff>
      <xdr:row>61</xdr:row>
      <xdr:rowOff>40821</xdr:rowOff>
    </xdr:from>
    <xdr:to>
      <xdr:col>8</xdr:col>
      <xdr:colOff>514349</xdr:colOff>
      <xdr:row>61</xdr:row>
      <xdr:rowOff>432707</xdr:rowOff>
    </xdr:to>
    <xdr:pic>
      <xdr:nvPicPr>
        <xdr:cNvPr id="28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2070" y="17226642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108856</xdr:colOff>
      <xdr:row>61</xdr:row>
      <xdr:rowOff>68035</xdr:rowOff>
    </xdr:from>
    <xdr:to>
      <xdr:col>11</xdr:col>
      <xdr:colOff>462642</xdr:colOff>
      <xdr:row>61</xdr:row>
      <xdr:rowOff>421821</xdr:rowOff>
    </xdr:to>
    <xdr:pic>
      <xdr:nvPicPr>
        <xdr:cNvPr id="29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499" y="17253856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123826</xdr:colOff>
      <xdr:row>89</xdr:row>
      <xdr:rowOff>28575</xdr:rowOff>
    </xdr:from>
    <xdr:to>
      <xdr:col>6</xdr:col>
      <xdr:colOff>31297</xdr:colOff>
      <xdr:row>89</xdr:row>
      <xdr:rowOff>466725</xdr:rowOff>
    </xdr:to>
    <xdr:pic>
      <xdr:nvPicPr>
        <xdr:cNvPr id="30" name="Picture 105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5026" y="24984075"/>
          <a:ext cx="440871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83003</xdr:colOff>
      <xdr:row>89</xdr:row>
      <xdr:rowOff>47625</xdr:rowOff>
    </xdr:from>
    <xdr:to>
      <xdr:col>14</xdr:col>
      <xdr:colOff>511628</xdr:colOff>
      <xdr:row>89</xdr:row>
      <xdr:rowOff>447675</xdr:rowOff>
    </xdr:to>
    <xdr:pic>
      <xdr:nvPicPr>
        <xdr:cNvPr id="31" name="Picture 106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04803" y="25003125"/>
          <a:ext cx="4286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122463</xdr:colOff>
      <xdr:row>89</xdr:row>
      <xdr:rowOff>40821</xdr:rowOff>
    </xdr:from>
    <xdr:to>
      <xdr:col>8</xdr:col>
      <xdr:colOff>514349</xdr:colOff>
      <xdr:row>89</xdr:row>
      <xdr:rowOff>432707</xdr:rowOff>
    </xdr:to>
    <xdr:pic>
      <xdr:nvPicPr>
        <xdr:cNvPr id="32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3863" y="24996321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108856</xdr:colOff>
      <xdr:row>89</xdr:row>
      <xdr:rowOff>68035</xdr:rowOff>
    </xdr:from>
    <xdr:to>
      <xdr:col>11</xdr:col>
      <xdr:colOff>462642</xdr:colOff>
      <xdr:row>89</xdr:row>
      <xdr:rowOff>421821</xdr:rowOff>
    </xdr:to>
    <xdr:pic>
      <xdr:nvPicPr>
        <xdr:cNvPr id="33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0456" y="25023535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81643</xdr:colOff>
      <xdr:row>4</xdr:row>
      <xdr:rowOff>90261</xdr:rowOff>
    </xdr:from>
    <xdr:to>
      <xdr:col>5</xdr:col>
      <xdr:colOff>459468</xdr:colOff>
      <xdr:row>4</xdr:row>
      <xdr:rowOff>468086</xdr:rowOff>
    </xdr:to>
    <xdr:pic>
      <xdr:nvPicPr>
        <xdr:cNvPr id="2" name="Picture 6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1818" y="1052286"/>
          <a:ext cx="377825" cy="37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56697</xdr:colOff>
      <xdr:row>4</xdr:row>
      <xdr:rowOff>105682</xdr:rowOff>
    </xdr:from>
    <xdr:to>
      <xdr:col>14</xdr:col>
      <xdr:colOff>475797</xdr:colOff>
      <xdr:row>4</xdr:row>
      <xdr:rowOff>486682</xdr:rowOff>
    </xdr:to>
    <xdr:pic>
      <xdr:nvPicPr>
        <xdr:cNvPr id="3" name="Picture 6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38847" y="1067707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53068</xdr:colOff>
      <xdr:row>13</xdr:row>
      <xdr:rowOff>131989</xdr:rowOff>
    </xdr:from>
    <xdr:to>
      <xdr:col>5</xdr:col>
      <xdr:colOff>430893</xdr:colOff>
      <xdr:row>13</xdr:row>
      <xdr:rowOff>509814</xdr:rowOff>
    </xdr:to>
    <xdr:pic>
      <xdr:nvPicPr>
        <xdr:cNvPr id="4" name="Picture 6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3243" y="5666014"/>
          <a:ext cx="377825" cy="37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16329</xdr:colOff>
      <xdr:row>13</xdr:row>
      <xdr:rowOff>118382</xdr:rowOff>
    </xdr:from>
    <xdr:to>
      <xdr:col>14</xdr:col>
      <xdr:colOff>442686</xdr:colOff>
      <xdr:row>13</xdr:row>
      <xdr:rowOff>499382</xdr:rowOff>
    </xdr:to>
    <xdr:pic>
      <xdr:nvPicPr>
        <xdr:cNvPr id="5" name="Picture 6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98479" y="5652407"/>
          <a:ext cx="42635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4</xdr:row>
      <xdr:rowOff>95249</xdr:rowOff>
    </xdr:from>
    <xdr:to>
      <xdr:col>8</xdr:col>
      <xdr:colOff>391886</xdr:colOff>
      <xdr:row>4</xdr:row>
      <xdr:rowOff>487135</xdr:rowOff>
    </xdr:to>
    <xdr:pic>
      <xdr:nvPicPr>
        <xdr:cNvPr id="6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057274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117021</xdr:colOff>
      <xdr:row>4</xdr:row>
      <xdr:rowOff>122463</xdr:rowOff>
    </xdr:from>
    <xdr:to>
      <xdr:col>11</xdr:col>
      <xdr:colOff>470807</xdr:colOff>
      <xdr:row>4</xdr:row>
      <xdr:rowOff>476249</xdr:rowOff>
    </xdr:to>
    <xdr:pic>
      <xdr:nvPicPr>
        <xdr:cNvPr id="7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1846" y="1084488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54428</xdr:colOff>
      <xdr:row>13</xdr:row>
      <xdr:rowOff>108856</xdr:rowOff>
    </xdr:from>
    <xdr:to>
      <xdr:col>8</xdr:col>
      <xdr:colOff>446314</xdr:colOff>
      <xdr:row>13</xdr:row>
      <xdr:rowOff>500742</xdr:rowOff>
    </xdr:to>
    <xdr:pic>
      <xdr:nvPicPr>
        <xdr:cNvPr id="8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1928" y="5642881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171449</xdr:colOff>
      <xdr:row>13</xdr:row>
      <xdr:rowOff>136070</xdr:rowOff>
    </xdr:from>
    <xdr:to>
      <xdr:col>12</xdr:col>
      <xdr:colOff>35378</xdr:colOff>
      <xdr:row>13</xdr:row>
      <xdr:rowOff>489856</xdr:rowOff>
    </xdr:to>
    <xdr:pic>
      <xdr:nvPicPr>
        <xdr:cNvPr id="9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4" y="5670095"/>
          <a:ext cx="349704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69378</xdr:colOff>
      <xdr:row>4</xdr:row>
      <xdr:rowOff>96266</xdr:rowOff>
    </xdr:from>
    <xdr:to>
      <xdr:col>5</xdr:col>
      <xdr:colOff>405134</xdr:colOff>
      <xdr:row>4</xdr:row>
      <xdr:rowOff>439166</xdr:rowOff>
    </xdr:to>
    <xdr:pic>
      <xdr:nvPicPr>
        <xdr:cNvPr id="2" name="Picture 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0478" y="1048766"/>
          <a:ext cx="33575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73802</xdr:colOff>
      <xdr:row>4</xdr:row>
      <xdr:rowOff>88102</xdr:rowOff>
    </xdr:from>
    <xdr:to>
      <xdr:col>14</xdr:col>
      <xdr:colOff>411940</xdr:colOff>
      <xdr:row>4</xdr:row>
      <xdr:rowOff>402427</xdr:rowOff>
    </xdr:to>
    <xdr:pic>
      <xdr:nvPicPr>
        <xdr:cNvPr id="3" name="Picture 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6427" y="1040602"/>
          <a:ext cx="338138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81642</xdr:colOff>
      <xdr:row>4</xdr:row>
      <xdr:rowOff>40821</xdr:rowOff>
    </xdr:from>
    <xdr:to>
      <xdr:col>8</xdr:col>
      <xdr:colOff>473528</xdr:colOff>
      <xdr:row>4</xdr:row>
      <xdr:rowOff>432707</xdr:rowOff>
    </xdr:to>
    <xdr:pic>
      <xdr:nvPicPr>
        <xdr:cNvPr id="4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267" y="993321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62594</xdr:colOff>
      <xdr:row>4</xdr:row>
      <xdr:rowOff>81642</xdr:rowOff>
    </xdr:from>
    <xdr:to>
      <xdr:col>11</xdr:col>
      <xdr:colOff>416380</xdr:colOff>
      <xdr:row>4</xdr:row>
      <xdr:rowOff>435428</xdr:rowOff>
    </xdr:to>
    <xdr:pic>
      <xdr:nvPicPr>
        <xdr:cNvPr id="5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1219" y="1034142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69378</xdr:colOff>
      <xdr:row>12</xdr:row>
      <xdr:rowOff>96266</xdr:rowOff>
    </xdr:from>
    <xdr:to>
      <xdr:col>5</xdr:col>
      <xdr:colOff>405134</xdr:colOff>
      <xdr:row>12</xdr:row>
      <xdr:rowOff>439166</xdr:rowOff>
    </xdr:to>
    <xdr:pic>
      <xdr:nvPicPr>
        <xdr:cNvPr id="6" name="Picture 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0478" y="4144391"/>
          <a:ext cx="33575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73802</xdr:colOff>
      <xdr:row>12</xdr:row>
      <xdr:rowOff>88102</xdr:rowOff>
    </xdr:from>
    <xdr:to>
      <xdr:col>14</xdr:col>
      <xdr:colOff>411940</xdr:colOff>
      <xdr:row>12</xdr:row>
      <xdr:rowOff>402427</xdr:rowOff>
    </xdr:to>
    <xdr:pic>
      <xdr:nvPicPr>
        <xdr:cNvPr id="7" name="Picture 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6427" y="4136227"/>
          <a:ext cx="338138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81642</xdr:colOff>
      <xdr:row>12</xdr:row>
      <xdr:rowOff>40821</xdr:rowOff>
    </xdr:from>
    <xdr:to>
      <xdr:col>8</xdr:col>
      <xdr:colOff>473528</xdr:colOff>
      <xdr:row>12</xdr:row>
      <xdr:rowOff>432707</xdr:rowOff>
    </xdr:to>
    <xdr:pic>
      <xdr:nvPicPr>
        <xdr:cNvPr id="8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267" y="4088946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62594</xdr:colOff>
      <xdr:row>12</xdr:row>
      <xdr:rowOff>81642</xdr:rowOff>
    </xdr:from>
    <xdr:to>
      <xdr:col>11</xdr:col>
      <xdr:colOff>416380</xdr:colOff>
      <xdr:row>12</xdr:row>
      <xdr:rowOff>435428</xdr:rowOff>
    </xdr:to>
    <xdr:pic>
      <xdr:nvPicPr>
        <xdr:cNvPr id="9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1219" y="4129767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69378</xdr:colOff>
      <xdr:row>24</xdr:row>
      <xdr:rowOff>96266</xdr:rowOff>
    </xdr:from>
    <xdr:to>
      <xdr:col>5</xdr:col>
      <xdr:colOff>405134</xdr:colOff>
      <xdr:row>24</xdr:row>
      <xdr:rowOff>439166</xdr:rowOff>
    </xdr:to>
    <xdr:pic>
      <xdr:nvPicPr>
        <xdr:cNvPr id="10" name="Picture 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0478" y="7963916"/>
          <a:ext cx="33575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73802</xdr:colOff>
      <xdr:row>24</xdr:row>
      <xdr:rowOff>88102</xdr:rowOff>
    </xdr:from>
    <xdr:to>
      <xdr:col>14</xdr:col>
      <xdr:colOff>411940</xdr:colOff>
      <xdr:row>24</xdr:row>
      <xdr:rowOff>402427</xdr:rowOff>
    </xdr:to>
    <xdr:pic>
      <xdr:nvPicPr>
        <xdr:cNvPr id="11" name="Picture 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6427" y="7955752"/>
          <a:ext cx="338138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81642</xdr:colOff>
      <xdr:row>24</xdr:row>
      <xdr:rowOff>40821</xdr:rowOff>
    </xdr:from>
    <xdr:to>
      <xdr:col>8</xdr:col>
      <xdr:colOff>473528</xdr:colOff>
      <xdr:row>24</xdr:row>
      <xdr:rowOff>432707</xdr:rowOff>
    </xdr:to>
    <xdr:pic>
      <xdr:nvPicPr>
        <xdr:cNvPr id="12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267" y="7908471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62594</xdr:colOff>
      <xdr:row>24</xdr:row>
      <xdr:rowOff>81642</xdr:rowOff>
    </xdr:from>
    <xdr:to>
      <xdr:col>11</xdr:col>
      <xdr:colOff>416380</xdr:colOff>
      <xdr:row>24</xdr:row>
      <xdr:rowOff>435428</xdr:rowOff>
    </xdr:to>
    <xdr:pic>
      <xdr:nvPicPr>
        <xdr:cNvPr id="13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1219" y="7949292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69378</xdr:colOff>
      <xdr:row>32</xdr:row>
      <xdr:rowOff>96266</xdr:rowOff>
    </xdr:from>
    <xdr:ext cx="335756" cy="342900"/>
    <xdr:pic>
      <xdr:nvPicPr>
        <xdr:cNvPr id="14" name="Picture 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0478" y="11059541"/>
          <a:ext cx="33575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73802</xdr:colOff>
      <xdr:row>32</xdr:row>
      <xdr:rowOff>88102</xdr:rowOff>
    </xdr:from>
    <xdr:ext cx="338138" cy="314325"/>
    <xdr:pic>
      <xdr:nvPicPr>
        <xdr:cNvPr id="15" name="Picture 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6427" y="11051377"/>
          <a:ext cx="338138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81642</xdr:colOff>
      <xdr:row>32</xdr:row>
      <xdr:rowOff>40821</xdr:rowOff>
    </xdr:from>
    <xdr:ext cx="391886" cy="391886"/>
    <xdr:pic>
      <xdr:nvPicPr>
        <xdr:cNvPr id="16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267" y="11004096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62594</xdr:colOff>
      <xdr:row>32</xdr:row>
      <xdr:rowOff>81642</xdr:rowOff>
    </xdr:from>
    <xdr:ext cx="353786" cy="353786"/>
    <xdr:pic>
      <xdr:nvPicPr>
        <xdr:cNvPr id="17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1219" y="11044917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386103</xdr:colOff>
      <xdr:row>3</xdr:row>
      <xdr:rowOff>69053</xdr:rowOff>
    </xdr:from>
    <xdr:to>
      <xdr:col>3</xdr:col>
      <xdr:colOff>721859</xdr:colOff>
      <xdr:row>3</xdr:row>
      <xdr:rowOff>411953</xdr:rowOff>
    </xdr:to>
    <xdr:pic>
      <xdr:nvPicPr>
        <xdr:cNvPr id="2" name="Picture 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1403" y="888203"/>
          <a:ext cx="33575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379299</xdr:colOff>
      <xdr:row>3</xdr:row>
      <xdr:rowOff>88102</xdr:rowOff>
    </xdr:from>
    <xdr:to>
      <xdr:col>6</xdr:col>
      <xdr:colOff>717437</xdr:colOff>
      <xdr:row>3</xdr:row>
      <xdr:rowOff>402427</xdr:rowOff>
    </xdr:to>
    <xdr:pic>
      <xdr:nvPicPr>
        <xdr:cNvPr id="3" name="Picture 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70724" y="907252"/>
          <a:ext cx="338138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326571</xdr:colOff>
      <xdr:row>3</xdr:row>
      <xdr:rowOff>68035</xdr:rowOff>
    </xdr:from>
    <xdr:to>
      <xdr:col>4</xdr:col>
      <xdr:colOff>718457</xdr:colOff>
      <xdr:row>3</xdr:row>
      <xdr:rowOff>459921</xdr:rowOff>
    </xdr:to>
    <xdr:pic>
      <xdr:nvPicPr>
        <xdr:cNvPr id="4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7246" y="887185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361951</xdr:colOff>
      <xdr:row>3</xdr:row>
      <xdr:rowOff>95249</xdr:rowOff>
    </xdr:from>
    <xdr:to>
      <xdr:col>5</xdr:col>
      <xdr:colOff>715737</xdr:colOff>
      <xdr:row>3</xdr:row>
      <xdr:rowOff>449035</xdr:rowOff>
    </xdr:to>
    <xdr:pic>
      <xdr:nvPicPr>
        <xdr:cNvPr id="5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1" y="914399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386103</xdr:colOff>
      <xdr:row>13</xdr:row>
      <xdr:rowOff>69053</xdr:rowOff>
    </xdr:from>
    <xdr:to>
      <xdr:col>3</xdr:col>
      <xdr:colOff>721859</xdr:colOff>
      <xdr:row>13</xdr:row>
      <xdr:rowOff>411953</xdr:rowOff>
    </xdr:to>
    <xdr:pic>
      <xdr:nvPicPr>
        <xdr:cNvPr id="6" name="Picture 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1403" y="4260053"/>
          <a:ext cx="33575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379299</xdr:colOff>
      <xdr:row>13</xdr:row>
      <xdr:rowOff>88102</xdr:rowOff>
    </xdr:from>
    <xdr:to>
      <xdr:col>6</xdr:col>
      <xdr:colOff>717437</xdr:colOff>
      <xdr:row>13</xdr:row>
      <xdr:rowOff>402427</xdr:rowOff>
    </xdr:to>
    <xdr:pic>
      <xdr:nvPicPr>
        <xdr:cNvPr id="7" name="Picture 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70724" y="4279102"/>
          <a:ext cx="338138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326571</xdr:colOff>
      <xdr:row>13</xdr:row>
      <xdr:rowOff>68035</xdr:rowOff>
    </xdr:from>
    <xdr:to>
      <xdr:col>4</xdr:col>
      <xdr:colOff>718457</xdr:colOff>
      <xdr:row>13</xdr:row>
      <xdr:rowOff>459921</xdr:rowOff>
    </xdr:to>
    <xdr:pic>
      <xdr:nvPicPr>
        <xdr:cNvPr id="8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7246" y="4259035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361951</xdr:colOff>
      <xdr:row>13</xdr:row>
      <xdr:rowOff>95249</xdr:rowOff>
    </xdr:from>
    <xdr:to>
      <xdr:col>5</xdr:col>
      <xdr:colOff>715737</xdr:colOff>
      <xdr:row>13</xdr:row>
      <xdr:rowOff>449035</xdr:rowOff>
    </xdr:to>
    <xdr:pic>
      <xdr:nvPicPr>
        <xdr:cNvPr id="9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1" y="4286249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386103</xdr:colOff>
      <xdr:row>3</xdr:row>
      <xdr:rowOff>69053</xdr:rowOff>
    </xdr:from>
    <xdr:to>
      <xdr:col>3</xdr:col>
      <xdr:colOff>721859</xdr:colOff>
      <xdr:row>3</xdr:row>
      <xdr:rowOff>411953</xdr:rowOff>
    </xdr:to>
    <xdr:pic>
      <xdr:nvPicPr>
        <xdr:cNvPr id="2" name="Picture 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2353" y="871874"/>
          <a:ext cx="33575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379299</xdr:colOff>
      <xdr:row>3</xdr:row>
      <xdr:rowOff>88102</xdr:rowOff>
    </xdr:from>
    <xdr:to>
      <xdr:col>6</xdr:col>
      <xdr:colOff>717437</xdr:colOff>
      <xdr:row>3</xdr:row>
      <xdr:rowOff>402427</xdr:rowOff>
    </xdr:to>
    <xdr:pic>
      <xdr:nvPicPr>
        <xdr:cNvPr id="3" name="Picture 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72085" y="890923"/>
          <a:ext cx="338138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326571</xdr:colOff>
      <xdr:row>3</xdr:row>
      <xdr:rowOff>68035</xdr:rowOff>
    </xdr:from>
    <xdr:to>
      <xdr:col>4</xdr:col>
      <xdr:colOff>718457</xdr:colOff>
      <xdr:row>3</xdr:row>
      <xdr:rowOff>459921</xdr:rowOff>
    </xdr:to>
    <xdr:pic>
      <xdr:nvPicPr>
        <xdr:cNvPr id="20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870856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361951</xdr:colOff>
      <xdr:row>3</xdr:row>
      <xdr:rowOff>95249</xdr:rowOff>
    </xdr:from>
    <xdr:to>
      <xdr:col>5</xdr:col>
      <xdr:colOff>715737</xdr:colOff>
      <xdr:row>3</xdr:row>
      <xdr:rowOff>449035</xdr:rowOff>
    </xdr:to>
    <xdr:pic>
      <xdr:nvPicPr>
        <xdr:cNvPr id="21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2558" y="898070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386103</xdr:colOff>
      <xdr:row>11</xdr:row>
      <xdr:rowOff>69053</xdr:rowOff>
    </xdr:from>
    <xdr:to>
      <xdr:col>3</xdr:col>
      <xdr:colOff>721859</xdr:colOff>
      <xdr:row>11</xdr:row>
      <xdr:rowOff>411953</xdr:rowOff>
    </xdr:to>
    <xdr:pic>
      <xdr:nvPicPr>
        <xdr:cNvPr id="22" name="Picture 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9567" y="871874"/>
          <a:ext cx="33575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379299</xdr:colOff>
      <xdr:row>11</xdr:row>
      <xdr:rowOff>88102</xdr:rowOff>
    </xdr:from>
    <xdr:to>
      <xdr:col>6</xdr:col>
      <xdr:colOff>717437</xdr:colOff>
      <xdr:row>11</xdr:row>
      <xdr:rowOff>402427</xdr:rowOff>
    </xdr:to>
    <xdr:pic>
      <xdr:nvPicPr>
        <xdr:cNvPr id="23" name="Picture 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99299" y="890923"/>
          <a:ext cx="338138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326571</xdr:colOff>
      <xdr:row>11</xdr:row>
      <xdr:rowOff>68035</xdr:rowOff>
    </xdr:from>
    <xdr:to>
      <xdr:col>4</xdr:col>
      <xdr:colOff>718457</xdr:colOff>
      <xdr:row>11</xdr:row>
      <xdr:rowOff>459921</xdr:rowOff>
    </xdr:to>
    <xdr:pic>
      <xdr:nvPicPr>
        <xdr:cNvPr id="24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2214" y="870856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361951</xdr:colOff>
      <xdr:row>11</xdr:row>
      <xdr:rowOff>95249</xdr:rowOff>
    </xdr:from>
    <xdr:to>
      <xdr:col>5</xdr:col>
      <xdr:colOff>715737</xdr:colOff>
      <xdr:row>11</xdr:row>
      <xdr:rowOff>449035</xdr:rowOff>
    </xdr:to>
    <xdr:pic>
      <xdr:nvPicPr>
        <xdr:cNvPr id="25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772" y="898070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81643</xdr:colOff>
      <xdr:row>4</xdr:row>
      <xdr:rowOff>90261</xdr:rowOff>
    </xdr:from>
    <xdr:to>
      <xdr:col>5</xdr:col>
      <xdr:colOff>459468</xdr:colOff>
      <xdr:row>4</xdr:row>
      <xdr:rowOff>468086</xdr:rowOff>
    </xdr:to>
    <xdr:pic>
      <xdr:nvPicPr>
        <xdr:cNvPr id="2" name="Picture 6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0536" y="865868"/>
          <a:ext cx="377825" cy="37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56697</xdr:colOff>
      <xdr:row>4</xdr:row>
      <xdr:rowOff>105682</xdr:rowOff>
    </xdr:from>
    <xdr:to>
      <xdr:col>14</xdr:col>
      <xdr:colOff>475797</xdr:colOff>
      <xdr:row>4</xdr:row>
      <xdr:rowOff>486682</xdr:rowOff>
    </xdr:to>
    <xdr:pic>
      <xdr:nvPicPr>
        <xdr:cNvPr id="3" name="Picture 6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14304" y="881289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53068</xdr:colOff>
      <xdr:row>23</xdr:row>
      <xdr:rowOff>131989</xdr:rowOff>
    </xdr:from>
    <xdr:to>
      <xdr:col>5</xdr:col>
      <xdr:colOff>430893</xdr:colOff>
      <xdr:row>23</xdr:row>
      <xdr:rowOff>509814</xdr:rowOff>
    </xdr:to>
    <xdr:pic>
      <xdr:nvPicPr>
        <xdr:cNvPr id="9" name="Picture 6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0497" y="11657239"/>
          <a:ext cx="377825" cy="37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16329</xdr:colOff>
      <xdr:row>23</xdr:row>
      <xdr:rowOff>118382</xdr:rowOff>
    </xdr:from>
    <xdr:to>
      <xdr:col>14</xdr:col>
      <xdr:colOff>442686</xdr:colOff>
      <xdr:row>23</xdr:row>
      <xdr:rowOff>499382</xdr:rowOff>
    </xdr:to>
    <xdr:pic>
      <xdr:nvPicPr>
        <xdr:cNvPr id="10" name="Picture 6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472" y="11643632"/>
          <a:ext cx="42635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4</xdr:row>
      <xdr:rowOff>95249</xdr:rowOff>
    </xdr:from>
    <xdr:to>
      <xdr:col>8</xdr:col>
      <xdr:colOff>391886</xdr:colOff>
      <xdr:row>4</xdr:row>
      <xdr:rowOff>487135</xdr:rowOff>
    </xdr:to>
    <xdr:pic>
      <xdr:nvPicPr>
        <xdr:cNvPr id="38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8464" y="870856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117021</xdr:colOff>
      <xdr:row>4</xdr:row>
      <xdr:rowOff>122463</xdr:rowOff>
    </xdr:from>
    <xdr:to>
      <xdr:col>11</xdr:col>
      <xdr:colOff>470807</xdr:colOff>
      <xdr:row>4</xdr:row>
      <xdr:rowOff>476249</xdr:rowOff>
    </xdr:to>
    <xdr:pic>
      <xdr:nvPicPr>
        <xdr:cNvPr id="39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5057" y="898070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54428</xdr:colOff>
      <xdr:row>23</xdr:row>
      <xdr:rowOff>108856</xdr:rowOff>
    </xdr:from>
    <xdr:to>
      <xdr:col>8</xdr:col>
      <xdr:colOff>446314</xdr:colOff>
      <xdr:row>23</xdr:row>
      <xdr:rowOff>500742</xdr:rowOff>
    </xdr:to>
    <xdr:pic>
      <xdr:nvPicPr>
        <xdr:cNvPr id="40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428" y="11634106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171449</xdr:colOff>
      <xdr:row>23</xdr:row>
      <xdr:rowOff>136070</xdr:rowOff>
    </xdr:from>
    <xdr:to>
      <xdr:col>12</xdr:col>
      <xdr:colOff>35378</xdr:colOff>
      <xdr:row>23</xdr:row>
      <xdr:rowOff>489856</xdr:rowOff>
    </xdr:to>
    <xdr:pic>
      <xdr:nvPicPr>
        <xdr:cNvPr id="41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8020" y="11661320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69378</xdr:colOff>
      <xdr:row>4</xdr:row>
      <xdr:rowOff>96266</xdr:rowOff>
    </xdr:from>
    <xdr:to>
      <xdr:col>5</xdr:col>
      <xdr:colOff>405134</xdr:colOff>
      <xdr:row>4</xdr:row>
      <xdr:rowOff>439166</xdr:rowOff>
    </xdr:to>
    <xdr:pic>
      <xdr:nvPicPr>
        <xdr:cNvPr id="14" name="Picture 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1699" y="1062373"/>
          <a:ext cx="33575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73802</xdr:colOff>
      <xdr:row>4</xdr:row>
      <xdr:rowOff>88102</xdr:rowOff>
    </xdr:from>
    <xdr:to>
      <xdr:col>14</xdr:col>
      <xdr:colOff>411940</xdr:colOff>
      <xdr:row>4</xdr:row>
      <xdr:rowOff>402427</xdr:rowOff>
    </xdr:to>
    <xdr:pic>
      <xdr:nvPicPr>
        <xdr:cNvPr id="15" name="Picture 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72873" y="1054209"/>
          <a:ext cx="338138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81642</xdr:colOff>
      <xdr:row>4</xdr:row>
      <xdr:rowOff>40821</xdr:rowOff>
    </xdr:from>
    <xdr:to>
      <xdr:col>8</xdr:col>
      <xdr:colOff>473528</xdr:colOff>
      <xdr:row>4</xdr:row>
      <xdr:rowOff>432707</xdr:rowOff>
    </xdr:to>
    <xdr:pic>
      <xdr:nvPicPr>
        <xdr:cNvPr id="32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1571" y="1006928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62594</xdr:colOff>
      <xdr:row>4</xdr:row>
      <xdr:rowOff>81642</xdr:rowOff>
    </xdr:from>
    <xdr:to>
      <xdr:col>11</xdr:col>
      <xdr:colOff>416380</xdr:colOff>
      <xdr:row>4</xdr:row>
      <xdr:rowOff>435428</xdr:rowOff>
    </xdr:to>
    <xdr:pic>
      <xdr:nvPicPr>
        <xdr:cNvPr id="33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2094" y="1047749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69378</xdr:colOff>
      <xdr:row>13</xdr:row>
      <xdr:rowOff>96266</xdr:rowOff>
    </xdr:from>
    <xdr:to>
      <xdr:col>5</xdr:col>
      <xdr:colOff>405134</xdr:colOff>
      <xdr:row>13</xdr:row>
      <xdr:rowOff>439166</xdr:rowOff>
    </xdr:to>
    <xdr:pic>
      <xdr:nvPicPr>
        <xdr:cNvPr id="34" name="Picture 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1699" y="1062373"/>
          <a:ext cx="33575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73802</xdr:colOff>
      <xdr:row>13</xdr:row>
      <xdr:rowOff>88102</xdr:rowOff>
    </xdr:from>
    <xdr:to>
      <xdr:col>14</xdr:col>
      <xdr:colOff>411940</xdr:colOff>
      <xdr:row>13</xdr:row>
      <xdr:rowOff>402427</xdr:rowOff>
    </xdr:to>
    <xdr:pic>
      <xdr:nvPicPr>
        <xdr:cNvPr id="35" name="Picture 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72873" y="1054209"/>
          <a:ext cx="338138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81642</xdr:colOff>
      <xdr:row>13</xdr:row>
      <xdr:rowOff>40821</xdr:rowOff>
    </xdr:from>
    <xdr:to>
      <xdr:col>8</xdr:col>
      <xdr:colOff>473528</xdr:colOff>
      <xdr:row>13</xdr:row>
      <xdr:rowOff>432707</xdr:rowOff>
    </xdr:to>
    <xdr:pic>
      <xdr:nvPicPr>
        <xdr:cNvPr id="36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1571" y="1006928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62594</xdr:colOff>
      <xdr:row>13</xdr:row>
      <xdr:rowOff>81642</xdr:rowOff>
    </xdr:from>
    <xdr:to>
      <xdr:col>11</xdr:col>
      <xdr:colOff>416380</xdr:colOff>
      <xdr:row>13</xdr:row>
      <xdr:rowOff>435428</xdr:rowOff>
    </xdr:to>
    <xdr:pic>
      <xdr:nvPicPr>
        <xdr:cNvPr id="37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2094" y="1047749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69378</xdr:colOff>
      <xdr:row>26</xdr:row>
      <xdr:rowOff>96266</xdr:rowOff>
    </xdr:from>
    <xdr:to>
      <xdr:col>5</xdr:col>
      <xdr:colOff>405134</xdr:colOff>
      <xdr:row>26</xdr:row>
      <xdr:rowOff>439166</xdr:rowOff>
    </xdr:to>
    <xdr:pic>
      <xdr:nvPicPr>
        <xdr:cNvPr id="46" name="Picture 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8271" y="1062373"/>
          <a:ext cx="33575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73802</xdr:colOff>
      <xdr:row>26</xdr:row>
      <xdr:rowOff>88102</xdr:rowOff>
    </xdr:from>
    <xdr:to>
      <xdr:col>14</xdr:col>
      <xdr:colOff>411940</xdr:colOff>
      <xdr:row>26</xdr:row>
      <xdr:rowOff>402427</xdr:rowOff>
    </xdr:to>
    <xdr:pic>
      <xdr:nvPicPr>
        <xdr:cNvPr id="47" name="Picture 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99445" y="1054209"/>
          <a:ext cx="338138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81642</xdr:colOff>
      <xdr:row>26</xdr:row>
      <xdr:rowOff>40821</xdr:rowOff>
    </xdr:from>
    <xdr:to>
      <xdr:col>8</xdr:col>
      <xdr:colOff>473528</xdr:colOff>
      <xdr:row>26</xdr:row>
      <xdr:rowOff>432707</xdr:rowOff>
    </xdr:to>
    <xdr:pic>
      <xdr:nvPicPr>
        <xdr:cNvPr id="48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8142" y="1006928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62594</xdr:colOff>
      <xdr:row>26</xdr:row>
      <xdr:rowOff>81642</xdr:rowOff>
    </xdr:from>
    <xdr:to>
      <xdr:col>11</xdr:col>
      <xdr:colOff>416380</xdr:colOff>
      <xdr:row>26</xdr:row>
      <xdr:rowOff>435428</xdr:rowOff>
    </xdr:to>
    <xdr:pic>
      <xdr:nvPicPr>
        <xdr:cNvPr id="49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8665" y="1047749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69378</xdr:colOff>
      <xdr:row>35</xdr:row>
      <xdr:rowOff>96266</xdr:rowOff>
    </xdr:from>
    <xdr:ext cx="335756" cy="342900"/>
    <xdr:pic>
      <xdr:nvPicPr>
        <xdr:cNvPr id="20" name="Picture 1" descr="vau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07" y="7403302"/>
          <a:ext cx="33575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73802</xdr:colOff>
      <xdr:row>35</xdr:row>
      <xdr:rowOff>88102</xdr:rowOff>
    </xdr:from>
    <xdr:ext cx="338138" cy="314325"/>
    <xdr:pic>
      <xdr:nvPicPr>
        <xdr:cNvPr id="21" name="Picture 2" descr="flo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94052" y="7395138"/>
          <a:ext cx="338138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81642</xdr:colOff>
      <xdr:row>35</xdr:row>
      <xdr:rowOff>40821</xdr:rowOff>
    </xdr:from>
    <xdr:ext cx="391886" cy="391886"/>
    <xdr:pic>
      <xdr:nvPicPr>
        <xdr:cNvPr id="22" name="Picture 11" descr="unev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678" y="7347857"/>
          <a:ext cx="391886" cy="3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62594</xdr:colOff>
      <xdr:row>35</xdr:row>
      <xdr:rowOff>81642</xdr:rowOff>
    </xdr:from>
    <xdr:ext cx="353786" cy="353786"/>
    <xdr:pic>
      <xdr:nvPicPr>
        <xdr:cNvPr id="23" name="Picture 12" descr="balbe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5237" y="7388678"/>
          <a:ext cx="353786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06"/>
  <sheetViews>
    <sheetView showGridLines="0" topLeftCell="A82" zoomScale="80" zoomScaleNormal="80" zoomScaleSheetLayoutView="75" workbookViewId="0">
      <selection activeCell="N16" sqref="N16"/>
    </sheetView>
  </sheetViews>
  <sheetFormatPr defaultRowHeight="12.75" x14ac:dyDescent="0.2"/>
  <cols>
    <col min="1" max="1" width="4.28515625" customWidth="1"/>
    <col min="2" max="2" width="31.140625" bestFit="1" customWidth="1"/>
    <col min="3" max="3" width="18" bestFit="1" customWidth="1"/>
    <col min="4" max="4" width="15.42578125" customWidth="1"/>
    <col min="5" max="16" width="8" customWidth="1"/>
    <col min="17" max="17" width="12" customWidth="1"/>
    <col min="22" max="22" width="0" hidden="1" customWidth="1"/>
  </cols>
  <sheetData>
    <row r="1" spans="1:25" ht="15.75" x14ac:dyDescent="0.25">
      <c r="A1" s="50" t="s">
        <v>4</v>
      </c>
      <c r="I1" s="26"/>
      <c r="J1" s="26"/>
      <c r="K1" s="26"/>
      <c r="L1" s="26"/>
      <c r="M1" s="26"/>
      <c r="N1" s="26"/>
      <c r="O1" s="26"/>
      <c r="P1" s="26"/>
      <c r="Q1" s="52" t="s">
        <v>105</v>
      </c>
      <c r="R1" s="26"/>
      <c r="S1" s="26"/>
      <c r="T1" s="26"/>
      <c r="U1" s="26"/>
      <c r="V1" s="26"/>
      <c r="W1" s="26"/>
      <c r="X1" s="26"/>
      <c r="Y1" s="26"/>
    </row>
    <row r="2" spans="1:25" ht="15.75" x14ac:dyDescent="0.25">
      <c r="A2" s="51" t="s">
        <v>5</v>
      </c>
      <c r="I2" s="3"/>
      <c r="J2" s="3"/>
      <c r="K2" s="3"/>
      <c r="L2" s="3"/>
      <c r="M2" s="3"/>
      <c r="N2" s="3"/>
      <c r="O2" s="3"/>
      <c r="P2" s="3"/>
      <c r="Q2" s="52"/>
      <c r="R2" s="2"/>
      <c r="S2" s="2"/>
      <c r="T2" s="2"/>
      <c r="U2" s="2"/>
      <c r="V2" s="2"/>
      <c r="W2" s="2"/>
      <c r="X2" s="2"/>
      <c r="Y2" s="2"/>
    </row>
    <row r="3" spans="1:25" ht="14.25" x14ac:dyDescent="0.2">
      <c r="A3" s="50" t="s">
        <v>6</v>
      </c>
      <c r="Q3" s="56" t="s">
        <v>14</v>
      </c>
      <c r="R3" s="21"/>
      <c r="S3" s="21"/>
      <c r="T3" s="21"/>
      <c r="U3" s="21"/>
      <c r="V3" s="21"/>
      <c r="W3" s="21"/>
      <c r="X3" s="21"/>
      <c r="Y3" s="2"/>
    </row>
    <row r="4" spans="1:25" ht="14.25" x14ac:dyDescent="0.2">
      <c r="A4" s="50" t="s">
        <v>7</v>
      </c>
      <c r="P4" s="79"/>
      <c r="Q4" s="56" t="s">
        <v>106</v>
      </c>
      <c r="R4" s="21"/>
      <c r="S4" s="21"/>
      <c r="T4" s="21"/>
      <c r="U4" s="21"/>
      <c r="V4" s="21"/>
      <c r="W4" s="21"/>
      <c r="X4" s="21"/>
      <c r="Y4" s="21"/>
    </row>
    <row r="5" spans="1:25" ht="18" x14ac:dyDescent="0.25">
      <c r="A5" s="258" t="s">
        <v>15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</row>
    <row r="6" spans="1:25" ht="16.5" thickBot="1" x14ac:dyDescent="0.3">
      <c r="A6" s="4"/>
    </row>
    <row r="7" spans="1:25" ht="37.5" customHeight="1" thickBot="1" x14ac:dyDescent="0.25">
      <c r="A7" s="16" t="s">
        <v>8</v>
      </c>
      <c r="B7" s="47" t="s">
        <v>0</v>
      </c>
      <c r="C7" s="48" t="s">
        <v>10</v>
      </c>
      <c r="D7" s="49" t="s">
        <v>1</v>
      </c>
      <c r="E7" s="29"/>
      <c r="F7" s="27"/>
      <c r="G7" s="30"/>
      <c r="H7" s="29"/>
      <c r="I7" s="27"/>
      <c r="J7" s="30"/>
      <c r="K7" s="29"/>
      <c r="L7" s="27"/>
      <c r="M7" s="30"/>
      <c r="N7" s="29"/>
      <c r="O7" s="27"/>
      <c r="P7" s="30"/>
      <c r="Q7" s="32" t="s">
        <v>9</v>
      </c>
    </row>
    <row r="8" spans="1:25" s="8" customFormat="1" ht="14.25" customHeight="1" thickBot="1" x14ac:dyDescent="0.25">
      <c r="A8" s="5"/>
      <c r="B8" s="6"/>
      <c r="C8" s="7"/>
      <c r="D8" s="7"/>
      <c r="E8" s="31" t="s">
        <v>57</v>
      </c>
      <c r="F8" s="28" t="s">
        <v>58</v>
      </c>
      <c r="G8" s="28" t="s">
        <v>59</v>
      </c>
      <c r="H8" s="31" t="s">
        <v>57</v>
      </c>
      <c r="I8" s="28" t="s">
        <v>58</v>
      </c>
      <c r="J8" s="28" t="s">
        <v>59</v>
      </c>
      <c r="K8" s="31" t="s">
        <v>57</v>
      </c>
      <c r="L8" s="28" t="s">
        <v>58</v>
      </c>
      <c r="M8" s="28" t="s">
        <v>59</v>
      </c>
      <c r="N8" s="31" t="s">
        <v>57</v>
      </c>
      <c r="O8" s="28" t="s">
        <v>58</v>
      </c>
      <c r="P8" s="28" t="s">
        <v>59</v>
      </c>
      <c r="Q8" s="133" t="s">
        <v>60</v>
      </c>
    </row>
    <row r="9" spans="1:25" ht="33.75" customHeight="1" thickTop="1" x14ac:dyDescent="0.2">
      <c r="A9" s="13">
        <v>1</v>
      </c>
      <c r="B9" s="238" t="s">
        <v>82</v>
      </c>
      <c r="C9" s="81" t="s">
        <v>84</v>
      </c>
      <c r="D9" s="80" t="s">
        <v>110</v>
      </c>
      <c r="E9" s="43">
        <v>7</v>
      </c>
      <c r="F9" s="15">
        <v>9.3000000000000007</v>
      </c>
      <c r="G9" s="39">
        <f t="shared" ref="G9:G10" si="0">E9+F9</f>
        <v>16.3</v>
      </c>
      <c r="H9" s="43">
        <v>7</v>
      </c>
      <c r="I9" s="15">
        <v>9.5</v>
      </c>
      <c r="J9" s="39">
        <f t="shared" ref="J9:J10" si="1">H9+I9</f>
        <v>16.5</v>
      </c>
      <c r="K9" s="43">
        <v>6.5</v>
      </c>
      <c r="L9" s="15">
        <v>9.1</v>
      </c>
      <c r="M9" s="39">
        <f t="shared" ref="M9:M10" si="2">K9+L9</f>
        <v>15.6</v>
      </c>
      <c r="N9" s="43">
        <v>7</v>
      </c>
      <c r="O9" s="15">
        <v>9.1999999999999993</v>
      </c>
      <c r="P9" s="39">
        <f t="shared" ref="P9:P10" si="3">N9+O9</f>
        <v>16.2</v>
      </c>
      <c r="Q9" s="40">
        <f t="shared" ref="Q9:Q10" si="4">SUM(P9,M9,J9,G9)</f>
        <v>64.599999999999994</v>
      </c>
      <c r="S9" s="1"/>
    </row>
    <row r="10" spans="1:25" ht="33.75" customHeight="1" x14ac:dyDescent="0.2">
      <c r="A10" s="13">
        <v>2</v>
      </c>
      <c r="B10" s="59" t="s">
        <v>81</v>
      </c>
      <c r="C10" s="81" t="s">
        <v>84</v>
      </c>
      <c r="D10" s="80" t="s">
        <v>110</v>
      </c>
      <c r="E10" s="43">
        <v>7</v>
      </c>
      <c r="F10" s="20">
        <v>9.1</v>
      </c>
      <c r="G10" s="39">
        <f t="shared" si="0"/>
        <v>16.100000000000001</v>
      </c>
      <c r="H10" s="43">
        <v>7</v>
      </c>
      <c r="I10" s="20">
        <v>8.6</v>
      </c>
      <c r="J10" s="39">
        <f t="shared" si="1"/>
        <v>15.6</v>
      </c>
      <c r="K10" s="43">
        <v>6.5</v>
      </c>
      <c r="L10" s="20">
        <v>8</v>
      </c>
      <c r="M10" s="39">
        <f t="shared" si="2"/>
        <v>14.5</v>
      </c>
      <c r="N10" s="43">
        <v>7</v>
      </c>
      <c r="O10" s="20">
        <v>8.9</v>
      </c>
      <c r="P10" s="39">
        <f t="shared" si="3"/>
        <v>15.9</v>
      </c>
      <c r="Q10" s="41">
        <f t="shared" si="4"/>
        <v>62.1</v>
      </c>
      <c r="S10" s="1"/>
    </row>
    <row r="11" spans="1:25" ht="33.75" customHeight="1" x14ac:dyDescent="0.2">
      <c r="A11" s="13">
        <v>3</v>
      </c>
      <c r="B11" s="59" t="s">
        <v>80</v>
      </c>
      <c r="C11" s="81" t="s">
        <v>84</v>
      </c>
      <c r="D11" s="80" t="s">
        <v>110</v>
      </c>
      <c r="E11" s="43">
        <v>6.5</v>
      </c>
      <c r="F11" s="20">
        <v>8.8000000000000007</v>
      </c>
      <c r="G11" s="39">
        <f t="shared" ref="G11:G12" si="5">E11+F11</f>
        <v>15.3</v>
      </c>
      <c r="H11" s="43">
        <v>7</v>
      </c>
      <c r="I11" s="20">
        <v>8.1999999999999993</v>
      </c>
      <c r="J11" s="39">
        <f t="shared" ref="J11:J12" si="6">H11+I11</f>
        <v>15.2</v>
      </c>
      <c r="K11" s="43">
        <v>7</v>
      </c>
      <c r="L11" s="20">
        <v>8.4</v>
      </c>
      <c r="M11" s="39">
        <f t="shared" ref="M11:M12" si="7">K11+L11</f>
        <v>15.4</v>
      </c>
      <c r="N11" s="43">
        <v>6.5</v>
      </c>
      <c r="O11" s="20">
        <v>7.5</v>
      </c>
      <c r="P11" s="39">
        <f t="shared" ref="P11:P12" si="8">N11+O11</f>
        <v>14</v>
      </c>
      <c r="Q11" s="41">
        <f t="shared" ref="Q11:Q12" si="9">SUM(P11,M11,J11,G11)</f>
        <v>59.899999999999991</v>
      </c>
      <c r="S11" s="1"/>
    </row>
    <row r="12" spans="1:25" ht="33.75" customHeight="1" x14ac:dyDescent="0.2">
      <c r="A12" s="13">
        <v>4</v>
      </c>
      <c r="B12" s="59" t="s">
        <v>107</v>
      </c>
      <c r="C12" s="81" t="s">
        <v>84</v>
      </c>
      <c r="D12" s="80" t="s">
        <v>110</v>
      </c>
      <c r="E12" s="43">
        <v>6.5</v>
      </c>
      <c r="F12" s="20">
        <v>9.1999999999999993</v>
      </c>
      <c r="G12" s="39">
        <f t="shared" si="5"/>
        <v>15.7</v>
      </c>
      <c r="H12" s="43">
        <v>7</v>
      </c>
      <c r="I12" s="20">
        <v>7.7</v>
      </c>
      <c r="J12" s="39">
        <f t="shared" si="6"/>
        <v>14.7</v>
      </c>
      <c r="K12" s="43">
        <v>6.5</v>
      </c>
      <c r="L12" s="20">
        <v>7.4</v>
      </c>
      <c r="M12" s="39">
        <f t="shared" si="7"/>
        <v>13.9</v>
      </c>
      <c r="N12" s="43">
        <v>6</v>
      </c>
      <c r="O12" s="20">
        <v>8.4</v>
      </c>
      <c r="P12" s="39">
        <f t="shared" si="8"/>
        <v>14.4</v>
      </c>
      <c r="Q12" s="41">
        <f t="shared" si="9"/>
        <v>58.7</v>
      </c>
      <c r="S12" s="1"/>
    </row>
    <row r="13" spans="1:25" ht="33.75" customHeight="1" x14ac:dyDescent="0.2">
      <c r="A13" s="13">
        <v>5</v>
      </c>
      <c r="B13" s="59" t="s">
        <v>108</v>
      </c>
      <c r="C13" s="81" t="s">
        <v>84</v>
      </c>
      <c r="D13" s="80" t="s">
        <v>110</v>
      </c>
      <c r="E13" s="43">
        <v>6</v>
      </c>
      <c r="F13" s="20">
        <v>8.5</v>
      </c>
      <c r="G13" s="39">
        <f t="shared" ref="G13" si="10">E13+F13</f>
        <v>14.5</v>
      </c>
      <c r="H13" s="43">
        <v>5.5</v>
      </c>
      <c r="I13" s="20">
        <v>7.6</v>
      </c>
      <c r="J13" s="39">
        <f t="shared" ref="J13" si="11">H13+I13</f>
        <v>13.1</v>
      </c>
      <c r="K13" s="43">
        <v>3.7</v>
      </c>
      <c r="L13" s="20">
        <v>7.8</v>
      </c>
      <c r="M13" s="39">
        <f t="shared" ref="M13" si="12">K13+L13</f>
        <v>11.5</v>
      </c>
      <c r="N13" s="43">
        <v>6</v>
      </c>
      <c r="O13" s="20">
        <v>8.1</v>
      </c>
      <c r="P13" s="39">
        <f t="shared" ref="P13" si="13">N13+O13</f>
        <v>14.1</v>
      </c>
      <c r="Q13" s="41">
        <f t="shared" ref="Q13" si="14">SUM(P13,M13,J13,G13)</f>
        <v>53.2</v>
      </c>
      <c r="S13" s="1"/>
    </row>
    <row r="14" spans="1:25" ht="33.75" customHeight="1" x14ac:dyDescent="0.2">
      <c r="A14" s="13">
        <v>6</v>
      </c>
      <c r="B14" s="59" t="s">
        <v>79</v>
      </c>
      <c r="C14" s="81" t="s">
        <v>84</v>
      </c>
      <c r="D14" s="80" t="s">
        <v>110</v>
      </c>
      <c r="E14" s="43">
        <v>6.5</v>
      </c>
      <c r="F14" s="20">
        <v>9.3000000000000007</v>
      </c>
      <c r="G14" s="39">
        <f t="shared" ref="G14:G15" si="15">E14+F14</f>
        <v>15.8</v>
      </c>
      <c r="H14" s="43">
        <v>7</v>
      </c>
      <c r="I14" s="20">
        <v>7.6</v>
      </c>
      <c r="J14" s="39">
        <f t="shared" ref="J14:J15" si="16">H14+I14</f>
        <v>14.6</v>
      </c>
      <c r="K14" s="43">
        <v>5.5</v>
      </c>
      <c r="L14" s="20">
        <v>7.3</v>
      </c>
      <c r="M14" s="39">
        <f t="shared" ref="M14:M15" si="17">K14+L14</f>
        <v>12.8</v>
      </c>
      <c r="N14" s="43">
        <v>6</v>
      </c>
      <c r="O14" s="20">
        <v>7.7</v>
      </c>
      <c r="P14" s="39">
        <f t="shared" ref="P14:P15" si="18">N14+O14</f>
        <v>13.7</v>
      </c>
      <c r="Q14" s="41">
        <f t="shared" ref="Q14:Q15" si="19">SUM(P14,M14,J14,G14)</f>
        <v>56.900000000000006</v>
      </c>
      <c r="S14" s="1"/>
    </row>
    <row r="15" spans="1:25" ht="33.75" customHeight="1" x14ac:dyDescent="0.2">
      <c r="A15" s="13">
        <v>7</v>
      </c>
      <c r="B15" s="59" t="s">
        <v>109</v>
      </c>
      <c r="C15" s="81" t="s">
        <v>84</v>
      </c>
      <c r="D15" s="80" t="s">
        <v>110</v>
      </c>
      <c r="E15" s="43">
        <v>6</v>
      </c>
      <c r="F15" s="20">
        <v>8.1</v>
      </c>
      <c r="G15" s="39">
        <f t="shared" si="15"/>
        <v>14.1</v>
      </c>
      <c r="H15" s="43">
        <v>3.5</v>
      </c>
      <c r="I15" s="20">
        <v>6</v>
      </c>
      <c r="J15" s="39">
        <f t="shared" si="16"/>
        <v>9.5</v>
      </c>
      <c r="K15" s="43">
        <v>5.2</v>
      </c>
      <c r="L15" s="20">
        <v>6.6</v>
      </c>
      <c r="M15" s="39">
        <f t="shared" si="17"/>
        <v>11.8</v>
      </c>
      <c r="N15" s="43">
        <v>6</v>
      </c>
      <c r="O15" s="20">
        <v>7.4</v>
      </c>
      <c r="P15" s="39">
        <f t="shared" si="18"/>
        <v>13.4</v>
      </c>
      <c r="Q15" s="41">
        <f t="shared" si="19"/>
        <v>48.800000000000004</v>
      </c>
      <c r="S15" s="1"/>
    </row>
    <row r="16" spans="1:25" ht="33.75" customHeight="1" x14ac:dyDescent="0.2">
      <c r="A16" s="13"/>
      <c r="B16" s="59"/>
      <c r="C16" s="81"/>
      <c r="D16" s="80"/>
      <c r="E16" s="43"/>
      <c r="F16" s="20"/>
      <c r="G16" s="39"/>
      <c r="H16" s="43"/>
      <c r="I16" s="20"/>
      <c r="J16" s="39"/>
      <c r="K16" s="43"/>
      <c r="L16" s="20"/>
      <c r="M16" s="39"/>
      <c r="N16" s="43"/>
      <c r="O16" s="20"/>
      <c r="P16" s="39"/>
      <c r="Q16" s="41"/>
      <c r="S16" s="1"/>
    </row>
    <row r="17" spans="1:21" ht="33.75" customHeight="1" x14ac:dyDescent="0.2">
      <c r="A17" s="13"/>
      <c r="B17" s="59"/>
      <c r="C17" s="81"/>
      <c r="D17" s="80"/>
      <c r="E17" s="43"/>
      <c r="F17" s="20"/>
      <c r="G17" s="39"/>
      <c r="H17" s="43"/>
      <c r="I17" s="20"/>
      <c r="J17" s="39"/>
      <c r="K17" s="43"/>
      <c r="L17" s="20"/>
      <c r="M17" s="39"/>
      <c r="N17" s="43"/>
      <c r="O17" s="20"/>
      <c r="P17" s="39"/>
      <c r="Q17" s="41"/>
      <c r="S17" s="1"/>
      <c r="U17" s="1"/>
    </row>
    <row r="18" spans="1:21" ht="33.75" customHeight="1" thickBot="1" x14ac:dyDescent="0.25">
      <c r="A18" s="22"/>
      <c r="B18" s="76"/>
      <c r="C18" s="84"/>
      <c r="D18" s="86"/>
      <c r="E18" s="45"/>
      <c r="F18" s="24"/>
      <c r="G18" s="83"/>
      <c r="H18" s="45"/>
      <c r="I18" s="24"/>
      <c r="J18" s="83"/>
      <c r="K18" s="45"/>
      <c r="L18" s="24"/>
      <c r="M18" s="83"/>
      <c r="N18" s="45"/>
      <c r="O18" s="24"/>
      <c r="P18" s="83"/>
      <c r="Q18" s="46"/>
      <c r="S18" s="1"/>
    </row>
    <row r="19" spans="1:21" ht="15.75" x14ac:dyDescent="0.2">
      <c r="A19" s="9"/>
      <c r="B19" s="10"/>
      <c r="C19" s="11"/>
      <c r="D19" s="11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21" ht="15.75" x14ac:dyDescent="0.2">
      <c r="A20" s="9"/>
      <c r="B20" s="10"/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21" ht="15" x14ac:dyDescent="0.25">
      <c r="G21" s="51" t="s">
        <v>56</v>
      </c>
      <c r="H21" s="54"/>
      <c r="I21" s="50" t="s">
        <v>62</v>
      </c>
      <c r="J21" s="55"/>
    </row>
    <row r="22" spans="1:21" ht="14.25" x14ac:dyDescent="0.2">
      <c r="G22" s="55"/>
      <c r="H22" s="55"/>
      <c r="I22" s="55"/>
      <c r="J22" s="55"/>
    </row>
    <row r="23" spans="1:21" ht="14.25" x14ac:dyDescent="0.2">
      <c r="G23" s="55"/>
      <c r="H23" s="55"/>
      <c r="I23" s="50" t="s">
        <v>62</v>
      </c>
      <c r="J23" s="55"/>
    </row>
    <row r="29" spans="1:21" ht="15.75" x14ac:dyDescent="0.25">
      <c r="A29" s="50" t="s">
        <v>4</v>
      </c>
      <c r="I29" s="26"/>
      <c r="J29" s="26"/>
      <c r="K29" s="26"/>
      <c r="L29" s="26"/>
      <c r="M29" s="26"/>
      <c r="N29" s="26"/>
      <c r="O29" s="26"/>
      <c r="P29" s="26"/>
      <c r="Q29" s="52" t="str">
        <f>Q1</f>
        <v>" 15. KUP HRVATSKE U SPORTSKOJ GIMNASTICI REGIJE ZAPAD" 3 - KOLO</v>
      </c>
    </row>
    <row r="30" spans="1:21" ht="15.75" x14ac:dyDescent="0.25">
      <c r="A30" s="51" t="s">
        <v>5</v>
      </c>
      <c r="I30" s="3"/>
      <c r="J30" s="3"/>
      <c r="K30" s="3"/>
      <c r="L30" s="3"/>
      <c r="M30" s="3"/>
      <c r="N30" s="3"/>
      <c r="O30" s="3"/>
      <c r="P30" s="3"/>
      <c r="Q30" s="52"/>
    </row>
    <row r="31" spans="1:21" ht="15.75" x14ac:dyDescent="0.25">
      <c r="A31" s="50" t="s">
        <v>6</v>
      </c>
      <c r="Q31" s="52" t="str">
        <f t="shared" ref="Q31:Q32" si="20">Q3</f>
        <v>Ženska sportska gimnastika</v>
      </c>
    </row>
    <row r="32" spans="1:21" ht="15.75" x14ac:dyDescent="0.25">
      <c r="A32" s="50" t="s">
        <v>7</v>
      </c>
      <c r="P32" s="79"/>
      <c r="Q32" s="52" t="str">
        <f t="shared" si="20"/>
        <v>Ogulin, 27.10.2018.</v>
      </c>
    </row>
    <row r="33" spans="1:19" ht="18" x14ac:dyDescent="0.25">
      <c r="A33" s="258" t="s">
        <v>16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</row>
    <row r="34" spans="1:19" ht="16.5" thickBot="1" x14ac:dyDescent="0.3">
      <c r="A34" s="4"/>
    </row>
    <row r="35" spans="1:19" ht="37.5" customHeight="1" thickBot="1" x14ac:dyDescent="0.25">
      <c r="A35" s="16" t="s">
        <v>8</v>
      </c>
      <c r="B35" s="47" t="s">
        <v>0</v>
      </c>
      <c r="C35" s="48" t="str">
        <f>C7</f>
        <v>Prog. / Kat.</v>
      </c>
      <c r="D35" s="49" t="s">
        <v>1</v>
      </c>
      <c r="E35" s="29"/>
      <c r="F35" s="27"/>
      <c r="G35" s="30"/>
      <c r="H35" s="29"/>
      <c r="I35" s="27"/>
      <c r="J35" s="30"/>
      <c r="K35" s="29"/>
      <c r="L35" s="27"/>
      <c r="M35" s="30"/>
      <c r="N35" s="29"/>
      <c r="O35" s="27"/>
      <c r="P35" s="30"/>
      <c r="Q35" s="32" t="s">
        <v>9</v>
      </c>
    </row>
    <row r="36" spans="1:19" s="8" customFormat="1" ht="14.25" customHeight="1" thickBot="1" x14ac:dyDescent="0.25">
      <c r="A36" s="5"/>
      <c r="B36" s="6"/>
      <c r="C36" s="7"/>
      <c r="D36" s="7"/>
      <c r="E36" s="31" t="s">
        <v>57</v>
      </c>
      <c r="F36" s="28" t="s">
        <v>58</v>
      </c>
      <c r="G36" s="28" t="s">
        <v>59</v>
      </c>
      <c r="H36" s="31" t="s">
        <v>57</v>
      </c>
      <c r="I36" s="28" t="s">
        <v>58</v>
      </c>
      <c r="J36" s="28" t="s">
        <v>59</v>
      </c>
      <c r="K36" s="31" t="s">
        <v>57</v>
      </c>
      <c r="L36" s="28" t="s">
        <v>58</v>
      </c>
      <c r="M36" s="28" t="s">
        <v>59</v>
      </c>
      <c r="N36" s="31" t="s">
        <v>57</v>
      </c>
      <c r="O36" s="28" t="s">
        <v>58</v>
      </c>
      <c r="P36" s="28" t="s">
        <v>59</v>
      </c>
      <c r="Q36" s="133" t="s">
        <v>60</v>
      </c>
    </row>
    <row r="37" spans="1:19" ht="33.75" customHeight="1" thickTop="1" x14ac:dyDescent="0.2">
      <c r="A37" s="13">
        <v>1</v>
      </c>
      <c r="B37" s="59" t="s">
        <v>91</v>
      </c>
      <c r="C37" s="81" t="s">
        <v>93</v>
      </c>
      <c r="D37" s="80" t="s">
        <v>12</v>
      </c>
      <c r="E37" s="43">
        <v>7</v>
      </c>
      <c r="F37" s="15">
        <v>8.9</v>
      </c>
      <c r="G37" s="39">
        <f t="shared" ref="G37:G38" si="21">E37+F37</f>
        <v>15.9</v>
      </c>
      <c r="H37" s="43">
        <v>7</v>
      </c>
      <c r="I37" s="15">
        <v>8</v>
      </c>
      <c r="J37" s="39">
        <f t="shared" ref="J37:J38" si="22">H37+I37</f>
        <v>15</v>
      </c>
      <c r="K37" s="43">
        <v>6.5</v>
      </c>
      <c r="L37" s="15">
        <v>6.7</v>
      </c>
      <c r="M37" s="39">
        <f t="shared" ref="M37:M38" si="23">K37+L37</f>
        <v>13.2</v>
      </c>
      <c r="N37" s="43">
        <v>7</v>
      </c>
      <c r="O37" s="15">
        <v>7.9</v>
      </c>
      <c r="P37" s="39">
        <f t="shared" ref="P37:P38" si="24">N37+O37</f>
        <v>14.9</v>
      </c>
      <c r="Q37" s="40">
        <f t="shared" ref="Q37:Q38" si="25">SUM(P37,M37,J37,G37)</f>
        <v>59</v>
      </c>
      <c r="S37" s="1"/>
    </row>
    <row r="38" spans="1:19" ht="33.75" customHeight="1" x14ac:dyDescent="0.2">
      <c r="A38" s="13">
        <v>2</v>
      </c>
      <c r="B38" s="251" t="s">
        <v>92</v>
      </c>
      <c r="C38" s="252" t="s">
        <v>93</v>
      </c>
      <c r="D38" s="253" t="s">
        <v>12</v>
      </c>
      <c r="E38" s="254"/>
      <c r="F38" s="255"/>
      <c r="G38" s="256">
        <f t="shared" si="21"/>
        <v>0</v>
      </c>
      <c r="H38" s="254"/>
      <c r="I38" s="255"/>
      <c r="J38" s="256">
        <f t="shared" si="22"/>
        <v>0</v>
      </c>
      <c r="K38" s="254"/>
      <c r="L38" s="255"/>
      <c r="M38" s="256">
        <f t="shared" si="23"/>
        <v>0</v>
      </c>
      <c r="N38" s="254"/>
      <c r="O38" s="255"/>
      <c r="P38" s="256">
        <f t="shared" si="24"/>
        <v>0</v>
      </c>
      <c r="Q38" s="257">
        <f t="shared" si="25"/>
        <v>0</v>
      </c>
      <c r="S38" s="1"/>
    </row>
    <row r="39" spans="1:19" ht="33.75" customHeight="1" x14ac:dyDescent="0.2">
      <c r="A39" s="13">
        <v>3</v>
      </c>
      <c r="B39" s="248" t="s">
        <v>90</v>
      </c>
      <c r="C39" s="81" t="s">
        <v>93</v>
      </c>
      <c r="D39" s="80" t="s">
        <v>12</v>
      </c>
      <c r="E39" s="43">
        <v>7</v>
      </c>
      <c r="F39" s="20">
        <v>8.5</v>
      </c>
      <c r="G39" s="39">
        <f t="shared" ref="G39:G41" si="26">E39+F39</f>
        <v>15.5</v>
      </c>
      <c r="H39" s="43">
        <v>7</v>
      </c>
      <c r="I39" s="20">
        <v>7.3</v>
      </c>
      <c r="J39" s="39">
        <f t="shared" ref="J39:J41" si="27">H39+I39</f>
        <v>14.3</v>
      </c>
      <c r="K39" s="43">
        <v>7</v>
      </c>
      <c r="L39" s="20">
        <v>8.1</v>
      </c>
      <c r="M39" s="39">
        <f t="shared" ref="M39:M41" si="28">K39+L39</f>
        <v>15.1</v>
      </c>
      <c r="N39" s="43">
        <v>7</v>
      </c>
      <c r="O39" s="20">
        <v>8.3000000000000007</v>
      </c>
      <c r="P39" s="39">
        <f t="shared" ref="P39:P41" si="29">N39+O39</f>
        <v>15.3</v>
      </c>
      <c r="Q39" s="41">
        <f t="shared" ref="Q39:Q41" si="30">SUM(P39,M39,J39,G39)</f>
        <v>60.2</v>
      </c>
      <c r="S39" s="1"/>
    </row>
    <row r="40" spans="1:19" ht="33.75" customHeight="1" x14ac:dyDescent="0.2">
      <c r="A40" s="13">
        <v>4</v>
      </c>
      <c r="B40" s="59" t="s">
        <v>88</v>
      </c>
      <c r="C40" s="81" t="s">
        <v>93</v>
      </c>
      <c r="D40" s="80" t="s">
        <v>12</v>
      </c>
      <c r="E40" s="43">
        <v>7</v>
      </c>
      <c r="F40" s="20">
        <v>9</v>
      </c>
      <c r="G40" s="39">
        <f t="shared" si="26"/>
        <v>16</v>
      </c>
      <c r="H40" s="43">
        <v>7</v>
      </c>
      <c r="I40" s="20">
        <v>7.4</v>
      </c>
      <c r="J40" s="39">
        <f t="shared" si="27"/>
        <v>14.4</v>
      </c>
      <c r="K40" s="43">
        <v>6.5</v>
      </c>
      <c r="L40" s="20">
        <v>7.4</v>
      </c>
      <c r="M40" s="39">
        <f t="shared" si="28"/>
        <v>13.9</v>
      </c>
      <c r="N40" s="43">
        <v>7</v>
      </c>
      <c r="O40" s="20">
        <v>6.8</v>
      </c>
      <c r="P40" s="39">
        <f t="shared" si="29"/>
        <v>13.8</v>
      </c>
      <c r="Q40" s="41">
        <f t="shared" si="30"/>
        <v>58.1</v>
      </c>
      <c r="S40" s="1"/>
    </row>
    <row r="41" spans="1:19" ht="33.75" customHeight="1" x14ac:dyDescent="0.2">
      <c r="A41" s="13">
        <v>5</v>
      </c>
      <c r="B41" s="249" t="s">
        <v>111</v>
      </c>
      <c r="C41" s="81" t="s">
        <v>93</v>
      </c>
      <c r="D41" s="80" t="s">
        <v>12</v>
      </c>
      <c r="E41" s="43">
        <v>7</v>
      </c>
      <c r="F41" s="20">
        <v>9.1</v>
      </c>
      <c r="G41" s="39">
        <f t="shared" si="26"/>
        <v>16.100000000000001</v>
      </c>
      <c r="H41" s="43">
        <v>7</v>
      </c>
      <c r="I41" s="20">
        <v>8</v>
      </c>
      <c r="J41" s="39">
        <f t="shared" si="27"/>
        <v>15</v>
      </c>
      <c r="K41" s="43">
        <v>5.5</v>
      </c>
      <c r="L41" s="20">
        <v>7.9</v>
      </c>
      <c r="M41" s="39">
        <f t="shared" si="28"/>
        <v>13.4</v>
      </c>
      <c r="N41" s="43">
        <v>7</v>
      </c>
      <c r="O41" s="20">
        <v>8</v>
      </c>
      <c r="P41" s="39">
        <f t="shared" si="29"/>
        <v>15</v>
      </c>
      <c r="Q41" s="41">
        <f t="shared" si="30"/>
        <v>59.5</v>
      </c>
      <c r="S41" s="1"/>
    </row>
    <row r="42" spans="1:19" ht="33.75" customHeight="1" x14ac:dyDescent="0.2">
      <c r="A42" s="13"/>
      <c r="B42" s="59"/>
      <c r="C42" s="81"/>
      <c r="D42" s="80"/>
      <c r="E42" s="43"/>
      <c r="F42" s="20"/>
      <c r="G42" s="39"/>
      <c r="H42" s="43"/>
      <c r="I42" s="20"/>
      <c r="J42" s="39"/>
      <c r="K42" s="43"/>
      <c r="L42" s="20"/>
      <c r="M42" s="39"/>
      <c r="N42" s="43"/>
      <c r="O42" s="20"/>
      <c r="P42" s="39"/>
      <c r="Q42" s="41"/>
      <c r="S42" s="1"/>
    </row>
    <row r="43" spans="1:19" ht="33.75" customHeight="1" x14ac:dyDescent="0.2">
      <c r="A43" s="13"/>
      <c r="B43" s="59"/>
      <c r="C43" s="81"/>
      <c r="D43" s="80"/>
      <c r="E43" s="43"/>
      <c r="F43" s="20"/>
      <c r="G43" s="39"/>
      <c r="H43" s="43"/>
      <c r="I43" s="20"/>
      <c r="J43" s="39"/>
      <c r="K43" s="43"/>
      <c r="L43" s="20"/>
      <c r="M43" s="39"/>
      <c r="N43" s="43"/>
      <c r="O43" s="20"/>
      <c r="P43" s="39"/>
      <c r="Q43" s="41"/>
      <c r="S43" s="1"/>
    </row>
    <row r="44" spans="1:19" ht="33.75" customHeight="1" x14ac:dyDescent="0.2">
      <c r="A44" s="13"/>
      <c r="B44" s="59"/>
      <c r="C44" s="81"/>
      <c r="D44" s="80"/>
      <c r="E44" s="43"/>
      <c r="F44" s="20"/>
      <c r="G44" s="39"/>
      <c r="H44" s="43"/>
      <c r="I44" s="20"/>
      <c r="J44" s="39"/>
      <c r="K44" s="43"/>
      <c r="L44" s="20"/>
      <c r="M44" s="39"/>
      <c r="N44" s="43"/>
      <c r="O44" s="20"/>
      <c r="P44" s="39"/>
      <c r="Q44" s="41"/>
      <c r="S44" s="1"/>
    </row>
    <row r="45" spans="1:19" ht="33.75" customHeight="1" x14ac:dyDescent="0.2">
      <c r="A45" s="13"/>
      <c r="B45" s="59"/>
      <c r="C45" s="60"/>
      <c r="D45" s="75"/>
      <c r="E45" s="43"/>
      <c r="F45" s="20"/>
      <c r="G45" s="39"/>
      <c r="H45" s="43"/>
      <c r="I45" s="20"/>
      <c r="J45" s="39"/>
      <c r="K45" s="43"/>
      <c r="L45" s="20"/>
      <c r="M45" s="39"/>
      <c r="N45" s="43"/>
      <c r="O45" s="20"/>
      <c r="P45" s="39"/>
      <c r="Q45" s="41"/>
      <c r="S45" s="1"/>
    </row>
    <row r="46" spans="1:19" ht="33.75" customHeight="1" thickBot="1" x14ac:dyDescent="0.25">
      <c r="A46" s="22"/>
      <c r="B46" s="76"/>
      <c r="C46" s="61"/>
      <c r="D46" s="77"/>
      <c r="E46" s="45"/>
      <c r="F46" s="24"/>
      <c r="G46" s="83"/>
      <c r="H46" s="45"/>
      <c r="I46" s="24"/>
      <c r="J46" s="83"/>
      <c r="K46" s="45"/>
      <c r="L46" s="24"/>
      <c r="M46" s="83"/>
      <c r="N46" s="45"/>
      <c r="O46" s="24"/>
      <c r="P46" s="83"/>
      <c r="Q46" s="46"/>
      <c r="S46" s="1"/>
    </row>
    <row r="47" spans="1:19" ht="15.75" x14ac:dyDescent="0.2">
      <c r="A47" s="9"/>
      <c r="B47" s="10"/>
      <c r="C47" s="11"/>
      <c r="D47" s="11"/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9" ht="15.75" x14ac:dyDescent="0.2">
      <c r="A48" s="9"/>
      <c r="B48" s="10"/>
      <c r="C48" s="11"/>
      <c r="D48" s="11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9" ht="15" x14ac:dyDescent="0.25">
      <c r="G49" s="54" t="str">
        <f>G21</f>
        <v>Sutkinje:</v>
      </c>
      <c r="H49" s="54"/>
      <c r="I49" s="50" t="s">
        <v>62</v>
      </c>
      <c r="J49" s="55"/>
    </row>
    <row r="50" spans="1:19" ht="14.25" x14ac:dyDescent="0.2">
      <c r="G50" s="55"/>
      <c r="H50" s="55"/>
      <c r="I50" s="55"/>
      <c r="J50" s="55"/>
    </row>
    <row r="51" spans="1:19" ht="14.25" x14ac:dyDescent="0.2">
      <c r="G51" s="55"/>
      <c r="H51" s="55"/>
      <c r="I51" s="50" t="s">
        <v>62</v>
      </c>
      <c r="J51" s="55"/>
    </row>
    <row r="56" spans="1:19" ht="15.75" x14ac:dyDescent="0.25">
      <c r="A56" s="50" t="s">
        <v>4</v>
      </c>
      <c r="I56" s="26"/>
      <c r="J56" s="26"/>
      <c r="K56" s="26"/>
      <c r="L56" s="26"/>
      <c r="M56" s="26"/>
      <c r="N56" s="26"/>
      <c r="O56" s="26"/>
      <c r="P56" s="26"/>
      <c r="Q56" s="52" t="str">
        <f>Q29</f>
        <v>" 15. KUP HRVATSKE U SPORTSKOJ GIMNASTICI REGIJE ZAPAD" 3 - KOLO</v>
      </c>
    </row>
    <row r="57" spans="1:19" ht="15.75" x14ac:dyDescent="0.25">
      <c r="A57" s="51" t="s">
        <v>5</v>
      </c>
      <c r="I57" s="3"/>
      <c r="J57" s="3"/>
      <c r="K57" s="3"/>
      <c r="L57" s="3"/>
      <c r="M57" s="3"/>
      <c r="N57" s="3"/>
      <c r="O57" s="3"/>
      <c r="P57" s="3"/>
      <c r="Q57" s="52"/>
    </row>
    <row r="58" spans="1:19" ht="14.25" x14ac:dyDescent="0.2">
      <c r="A58" s="50" t="s">
        <v>6</v>
      </c>
      <c r="Q58" s="53" t="str">
        <f>Q31</f>
        <v>Ženska sportska gimnastika</v>
      </c>
    </row>
    <row r="59" spans="1:19" ht="14.25" x14ac:dyDescent="0.2">
      <c r="A59" s="50" t="s">
        <v>7</v>
      </c>
      <c r="P59" s="79"/>
      <c r="Q59" s="53" t="str">
        <f>Q32</f>
        <v>Ogulin, 27.10.2018.</v>
      </c>
    </row>
    <row r="60" spans="1:19" ht="18" x14ac:dyDescent="0.25">
      <c r="A60" s="258" t="s">
        <v>17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</row>
    <row r="61" spans="1:19" ht="16.5" thickBot="1" x14ac:dyDescent="0.3">
      <c r="A61" s="4"/>
    </row>
    <row r="62" spans="1:19" ht="37.5" customHeight="1" thickBot="1" x14ac:dyDescent="0.25">
      <c r="A62" s="16" t="s">
        <v>8</v>
      </c>
      <c r="B62" s="47" t="s">
        <v>0</v>
      </c>
      <c r="C62" s="48" t="str">
        <f>C35</f>
        <v>Prog. / Kat.</v>
      </c>
      <c r="D62" s="49" t="s">
        <v>1</v>
      </c>
      <c r="E62" s="29"/>
      <c r="F62" s="27"/>
      <c r="G62" s="30"/>
      <c r="H62" s="29"/>
      <c r="I62" s="27"/>
      <c r="J62" s="30"/>
      <c r="K62" s="29"/>
      <c r="L62" s="27"/>
      <c r="M62" s="30"/>
      <c r="N62" s="29"/>
      <c r="O62" s="27"/>
      <c r="P62" s="30"/>
      <c r="Q62" s="32" t="s">
        <v>9</v>
      </c>
    </row>
    <row r="63" spans="1:19" s="8" customFormat="1" ht="14.25" customHeight="1" thickBot="1" x14ac:dyDescent="0.25">
      <c r="A63" s="5"/>
      <c r="B63" s="6"/>
      <c r="C63" s="7"/>
      <c r="D63" s="7"/>
      <c r="E63" s="31" t="s">
        <v>57</v>
      </c>
      <c r="F63" s="28" t="s">
        <v>58</v>
      </c>
      <c r="G63" s="28" t="s">
        <v>59</v>
      </c>
      <c r="H63" s="31" t="s">
        <v>57</v>
      </c>
      <c r="I63" s="28" t="s">
        <v>58</v>
      </c>
      <c r="J63" s="28" t="s">
        <v>59</v>
      </c>
      <c r="K63" s="31" t="s">
        <v>57</v>
      </c>
      <c r="L63" s="28" t="s">
        <v>58</v>
      </c>
      <c r="M63" s="28" t="s">
        <v>59</v>
      </c>
      <c r="N63" s="31" t="s">
        <v>57</v>
      </c>
      <c r="O63" s="28" t="s">
        <v>58</v>
      </c>
      <c r="P63" s="28" t="s">
        <v>59</v>
      </c>
      <c r="Q63" s="133" t="s">
        <v>60</v>
      </c>
    </row>
    <row r="64" spans="1:19" ht="33.75" customHeight="1" thickTop="1" x14ac:dyDescent="0.2">
      <c r="A64" s="114">
        <v>1</v>
      </c>
      <c r="B64" s="115" t="s">
        <v>113</v>
      </c>
      <c r="C64" s="116" t="s">
        <v>84</v>
      </c>
      <c r="D64" s="121" t="s">
        <v>115</v>
      </c>
      <c r="E64" s="117">
        <v>7</v>
      </c>
      <c r="F64" s="118">
        <v>8.3000000000000007</v>
      </c>
      <c r="G64" s="119">
        <f t="shared" ref="G64:G65" si="31">E64+F64</f>
        <v>15.3</v>
      </c>
      <c r="H64" s="117">
        <v>7</v>
      </c>
      <c r="I64" s="118">
        <v>7</v>
      </c>
      <c r="J64" s="119">
        <f t="shared" ref="J64:J65" si="32">H64+I64</f>
        <v>14</v>
      </c>
      <c r="K64" s="117">
        <v>6.5</v>
      </c>
      <c r="L64" s="118">
        <v>8</v>
      </c>
      <c r="M64" s="119">
        <f t="shared" ref="M64:M65" si="33">K64+L64</f>
        <v>14.5</v>
      </c>
      <c r="N64" s="117">
        <v>6.5</v>
      </c>
      <c r="O64" s="118">
        <v>7.1</v>
      </c>
      <c r="P64" s="119">
        <f t="shared" ref="P64:P65" si="34">N64+O64</f>
        <v>13.6</v>
      </c>
      <c r="Q64" s="120">
        <f t="shared" ref="Q64:Q65" si="35">SUM(P64,M64,J64,G64)</f>
        <v>57.400000000000006</v>
      </c>
      <c r="S64" s="1"/>
    </row>
    <row r="65" spans="1:19" ht="33.75" customHeight="1" x14ac:dyDescent="0.2">
      <c r="A65" s="18">
        <v>2</v>
      </c>
      <c r="B65" s="136" t="s">
        <v>114</v>
      </c>
      <c r="C65" s="129" t="s">
        <v>84</v>
      </c>
      <c r="D65" s="130" t="s">
        <v>115</v>
      </c>
      <c r="E65" s="44">
        <v>7</v>
      </c>
      <c r="F65" s="20">
        <v>8.6</v>
      </c>
      <c r="G65" s="139">
        <f t="shared" si="31"/>
        <v>15.6</v>
      </c>
      <c r="H65" s="44">
        <v>7</v>
      </c>
      <c r="I65" s="20">
        <v>7.5</v>
      </c>
      <c r="J65" s="139">
        <f t="shared" si="32"/>
        <v>14.5</v>
      </c>
      <c r="K65" s="44">
        <v>6.1</v>
      </c>
      <c r="L65" s="20">
        <v>8</v>
      </c>
      <c r="M65" s="139">
        <f t="shared" si="33"/>
        <v>14.1</v>
      </c>
      <c r="N65" s="44">
        <v>7</v>
      </c>
      <c r="O65" s="20">
        <v>7.5</v>
      </c>
      <c r="P65" s="139">
        <f t="shared" si="34"/>
        <v>14.5</v>
      </c>
      <c r="Q65" s="41">
        <f t="shared" si="35"/>
        <v>58.7</v>
      </c>
      <c r="S65" s="1"/>
    </row>
    <row r="66" spans="1:19" ht="33.75" customHeight="1" x14ac:dyDescent="0.2">
      <c r="A66" s="18"/>
      <c r="B66" s="136"/>
      <c r="C66" s="129"/>
      <c r="D66" s="130"/>
      <c r="E66" s="44"/>
      <c r="F66" s="20"/>
      <c r="G66" s="139"/>
      <c r="H66" s="44"/>
      <c r="I66" s="20"/>
      <c r="J66" s="139"/>
      <c r="K66" s="44"/>
      <c r="L66" s="20"/>
      <c r="M66" s="139"/>
      <c r="N66" s="44"/>
      <c r="O66" s="20"/>
      <c r="P66" s="139"/>
      <c r="Q66" s="41"/>
      <c r="S66" s="1"/>
    </row>
    <row r="67" spans="1:19" ht="33.75" customHeight="1" x14ac:dyDescent="0.2">
      <c r="A67" s="18">
        <v>3</v>
      </c>
      <c r="B67" s="136" t="s">
        <v>116</v>
      </c>
      <c r="C67" s="129" t="s">
        <v>84</v>
      </c>
      <c r="D67" s="130" t="s">
        <v>117</v>
      </c>
      <c r="E67" s="44">
        <v>7</v>
      </c>
      <c r="F67" s="20">
        <v>8.6999999999999993</v>
      </c>
      <c r="G67" s="139">
        <f t="shared" ref="G67" si="36">E67+F67</f>
        <v>15.7</v>
      </c>
      <c r="H67" s="44">
        <v>7</v>
      </c>
      <c r="I67" s="20">
        <v>6.5</v>
      </c>
      <c r="J67" s="139">
        <f t="shared" ref="J67" si="37">H67+I67</f>
        <v>13.5</v>
      </c>
      <c r="K67" s="44">
        <v>6.2</v>
      </c>
      <c r="L67" s="20">
        <v>8.1999999999999993</v>
      </c>
      <c r="M67" s="139">
        <f t="shared" ref="M67" si="38">K67+L67</f>
        <v>14.399999999999999</v>
      </c>
      <c r="N67" s="44">
        <v>7</v>
      </c>
      <c r="O67" s="20">
        <v>8</v>
      </c>
      <c r="P67" s="139">
        <f t="shared" ref="P67" si="39">N67+O67</f>
        <v>15</v>
      </c>
      <c r="Q67" s="41">
        <f t="shared" ref="Q67" si="40">SUM(P67,M67,J67,G67)</f>
        <v>58.599999999999994</v>
      </c>
      <c r="S67" s="1"/>
    </row>
    <row r="68" spans="1:19" ht="33.75" customHeight="1" x14ac:dyDescent="0.2">
      <c r="A68" s="18"/>
      <c r="B68" s="136"/>
      <c r="C68" s="137"/>
      <c r="D68" s="130"/>
      <c r="E68" s="44"/>
      <c r="F68" s="20"/>
      <c r="G68" s="139"/>
      <c r="H68" s="44"/>
      <c r="I68" s="20"/>
      <c r="J68" s="139"/>
      <c r="K68" s="44"/>
      <c r="L68" s="20"/>
      <c r="M68" s="139"/>
      <c r="N68" s="44"/>
      <c r="O68" s="20"/>
      <c r="P68" s="139"/>
      <c r="Q68" s="41"/>
      <c r="S68" s="1"/>
    </row>
    <row r="69" spans="1:19" ht="33.75" customHeight="1" x14ac:dyDescent="0.2">
      <c r="A69" s="18">
        <v>4</v>
      </c>
      <c r="B69" s="136" t="s">
        <v>83</v>
      </c>
      <c r="C69" s="137" t="s">
        <v>93</v>
      </c>
      <c r="D69" s="130" t="s">
        <v>110</v>
      </c>
      <c r="E69" s="44">
        <v>7</v>
      </c>
      <c r="F69" s="20">
        <v>8.6</v>
      </c>
      <c r="G69" s="139">
        <f t="shared" ref="G69" si="41">E69+F69</f>
        <v>15.6</v>
      </c>
      <c r="H69" s="44">
        <v>7</v>
      </c>
      <c r="I69" s="20">
        <v>9.3000000000000007</v>
      </c>
      <c r="J69" s="139">
        <f t="shared" ref="J69" si="42">H69+I69</f>
        <v>16.3</v>
      </c>
      <c r="K69" s="44">
        <v>6.5</v>
      </c>
      <c r="L69" s="20">
        <v>7.4</v>
      </c>
      <c r="M69" s="139">
        <f t="shared" ref="M69" si="43">K69+L69</f>
        <v>13.9</v>
      </c>
      <c r="N69" s="44">
        <v>7</v>
      </c>
      <c r="O69" s="20">
        <v>8.9</v>
      </c>
      <c r="P69" s="139">
        <f t="shared" ref="P69" si="44">N69+O69</f>
        <v>15.9</v>
      </c>
      <c r="Q69" s="41">
        <f t="shared" ref="Q69" si="45">SUM(P69,M69,J69,G69)</f>
        <v>61.7</v>
      </c>
      <c r="S69" s="1"/>
    </row>
    <row r="70" spans="1:19" ht="33.75" customHeight="1" x14ac:dyDescent="0.2">
      <c r="A70" s="18"/>
      <c r="B70" s="136"/>
      <c r="C70" s="137"/>
      <c r="D70" s="138"/>
      <c r="E70" s="44"/>
      <c r="F70" s="20"/>
      <c r="G70" s="139"/>
      <c r="H70" s="44"/>
      <c r="I70" s="20"/>
      <c r="J70" s="139"/>
      <c r="K70" s="44"/>
      <c r="L70" s="20"/>
      <c r="M70" s="139"/>
      <c r="N70" s="44"/>
      <c r="O70" s="20"/>
      <c r="P70" s="139"/>
      <c r="Q70" s="41"/>
      <c r="S70" s="1"/>
    </row>
    <row r="71" spans="1:19" ht="33.75" customHeight="1" x14ac:dyDescent="0.2">
      <c r="A71" s="13"/>
      <c r="B71" s="59"/>
      <c r="C71" s="137"/>
      <c r="D71" s="80"/>
      <c r="E71" s="44"/>
      <c r="F71" s="20"/>
      <c r="G71" s="139"/>
      <c r="H71" s="44"/>
      <c r="I71" s="20"/>
      <c r="J71" s="139"/>
      <c r="K71" s="44"/>
      <c r="L71" s="20"/>
      <c r="M71" s="139"/>
      <c r="N71" s="44"/>
      <c r="O71" s="20"/>
      <c r="P71" s="139"/>
      <c r="Q71" s="41"/>
      <c r="S71" s="1"/>
    </row>
    <row r="72" spans="1:19" ht="33.75" customHeight="1" x14ac:dyDescent="0.2">
      <c r="A72" s="13"/>
      <c r="B72" s="59"/>
      <c r="C72" s="137"/>
      <c r="D72" s="80"/>
      <c r="E72" s="221"/>
      <c r="F72" s="20"/>
      <c r="G72" s="139"/>
      <c r="H72" s="44"/>
      <c r="I72" s="20"/>
      <c r="J72" s="139"/>
      <c r="K72" s="44"/>
      <c r="L72" s="20"/>
      <c r="M72" s="139"/>
      <c r="N72" s="44"/>
      <c r="O72" s="20"/>
      <c r="P72" s="139"/>
      <c r="Q72" s="41"/>
      <c r="S72" s="1"/>
    </row>
    <row r="73" spans="1:19" ht="33.75" customHeight="1" x14ac:dyDescent="0.2">
      <c r="A73" s="13"/>
      <c r="B73" s="59"/>
      <c r="C73" s="81"/>
      <c r="D73" s="80"/>
      <c r="E73" s="43"/>
      <c r="F73" s="113"/>
      <c r="G73" s="39"/>
      <c r="H73" s="43"/>
      <c r="I73" s="20"/>
      <c r="J73" s="39"/>
      <c r="K73" s="43"/>
      <c r="L73" s="20"/>
      <c r="M73" s="39"/>
      <c r="N73" s="43"/>
      <c r="O73" s="20"/>
      <c r="P73" s="39"/>
      <c r="Q73" s="41"/>
      <c r="S73" s="1"/>
    </row>
    <row r="74" spans="1:19" ht="33.75" customHeight="1" thickBot="1" x14ac:dyDescent="0.25">
      <c r="A74" s="22"/>
      <c r="B74" s="76"/>
      <c r="C74" s="84"/>
      <c r="D74" s="86"/>
      <c r="E74" s="45"/>
      <c r="F74" s="24"/>
      <c r="G74" s="83"/>
      <c r="H74" s="45"/>
      <c r="I74" s="24"/>
      <c r="J74" s="83"/>
      <c r="K74" s="45"/>
      <c r="L74" s="24"/>
      <c r="M74" s="83"/>
      <c r="N74" s="45"/>
      <c r="O74" s="24"/>
      <c r="P74" s="83"/>
      <c r="Q74" s="46"/>
      <c r="S74" s="1"/>
    </row>
    <row r="75" spans="1:19" ht="15.75" x14ac:dyDescent="0.2">
      <c r="A75" s="9"/>
      <c r="B75" s="10"/>
      <c r="C75" s="11"/>
      <c r="D75" s="11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9" ht="15.75" x14ac:dyDescent="0.2">
      <c r="A76" s="9"/>
      <c r="B76" s="10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9" ht="15" x14ac:dyDescent="0.25">
      <c r="G77" s="54" t="str">
        <f>G49</f>
        <v>Sutkinje:</v>
      </c>
      <c r="H77" s="54"/>
      <c r="I77" s="50" t="s">
        <v>62</v>
      </c>
      <c r="J77" s="55"/>
    </row>
    <row r="78" spans="1:19" ht="14.25" x14ac:dyDescent="0.2">
      <c r="G78" s="55"/>
      <c r="H78" s="55"/>
      <c r="I78" s="55"/>
      <c r="J78" s="55"/>
    </row>
    <row r="79" spans="1:19" ht="14.25" x14ac:dyDescent="0.2">
      <c r="G79" s="55"/>
      <c r="H79" s="55"/>
      <c r="I79" s="50" t="s">
        <v>62</v>
      </c>
      <c r="J79" s="55"/>
    </row>
    <row r="84" spans="1:20" ht="15.75" x14ac:dyDescent="0.25">
      <c r="A84" s="50" t="s">
        <v>4</v>
      </c>
      <c r="I84" s="26"/>
      <c r="J84" s="26"/>
      <c r="K84" s="26"/>
      <c r="L84" s="26"/>
      <c r="M84" s="26"/>
      <c r="N84" s="26"/>
      <c r="O84" s="26"/>
      <c r="P84" s="26"/>
      <c r="Q84" s="52" t="str">
        <f>Q56</f>
        <v>" 15. KUP HRVATSKE U SPORTSKOJ GIMNASTICI REGIJE ZAPAD" 3 - KOLO</v>
      </c>
    </row>
    <row r="85" spans="1:20" ht="15.75" x14ac:dyDescent="0.25">
      <c r="A85" s="51" t="s">
        <v>5</v>
      </c>
      <c r="I85" s="3"/>
      <c r="J85" s="3"/>
      <c r="K85" s="3"/>
      <c r="L85" s="3"/>
      <c r="M85" s="3"/>
      <c r="N85" s="3"/>
      <c r="O85" s="3"/>
      <c r="P85" s="3"/>
      <c r="Q85" s="52"/>
    </row>
    <row r="86" spans="1:20" ht="14.25" x14ac:dyDescent="0.2">
      <c r="A86" s="50" t="s">
        <v>6</v>
      </c>
      <c r="Q86" s="53" t="str">
        <f>Q58</f>
        <v>Ženska sportska gimnastika</v>
      </c>
    </row>
    <row r="87" spans="1:20" ht="14.25" x14ac:dyDescent="0.2">
      <c r="A87" s="50" t="s">
        <v>7</v>
      </c>
      <c r="P87" s="79"/>
      <c r="Q87" s="53" t="str">
        <f>Q59</f>
        <v>Ogulin, 27.10.2018.</v>
      </c>
    </row>
    <row r="88" spans="1:20" ht="18" x14ac:dyDescent="0.25">
      <c r="A88" s="258" t="s">
        <v>18</v>
      </c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</row>
    <row r="89" spans="1:20" ht="16.5" thickBot="1" x14ac:dyDescent="0.3">
      <c r="A89" s="4"/>
    </row>
    <row r="90" spans="1:20" ht="37.5" customHeight="1" thickBot="1" x14ac:dyDescent="0.25">
      <c r="A90" s="16" t="s">
        <v>8</v>
      </c>
      <c r="B90" s="47" t="s">
        <v>0</v>
      </c>
      <c r="C90" s="48" t="str">
        <f>C62</f>
        <v>Prog. / Kat.</v>
      </c>
      <c r="D90" s="49" t="s">
        <v>1</v>
      </c>
      <c r="E90" s="29"/>
      <c r="F90" s="27"/>
      <c r="G90" s="30"/>
      <c r="H90" s="29"/>
      <c r="I90" s="27"/>
      <c r="J90" s="30"/>
      <c r="K90" s="29"/>
      <c r="L90" s="27"/>
      <c r="M90" s="30"/>
      <c r="N90" s="29"/>
      <c r="O90" s="27"/>
      <c r="P90" s="30"/>
      <c r="Q90" s="32" t="s">
        <v>9</v>
      </c>
    </row>
    <row r="91" spans="1:20" s="8" customFormat="1" ht="14.25" customHeight="1" thickBot="1" x14ac:dyDescent="0.25">
      <c r="A91" s="5"/>
      <c r="B91" s="6"/>
      <c r="C91" s="7"/>
      <c r="D91" s="7"/>
      <c r="E91" s="31" t="s">
        <v>57</v>
      </c>
      <c r="F91" s="28" t="s">
        <v>58</v>
      </c>
      <c r="G91" s="28" t="s">
        <v>59</v>
      </c>
      <c r="H91" s="31" t="s">
        <v>57</v>
      </c>
      <c r="I91" s="28" t="s">
        <v>58</v>
      </c>
      <c r="J91" s="28" t="s">
        <v>59</v>
      </c>
      <c r="K91" s="31" t="s">
        <v>57</v>
      </c>
      <c r="L91" s="28" t="s">
        <v>58</v>
      </c>
      <c r="M91" s="28" t="s">
        <v>59</v>
      </c>
      <c r="N91" s="31" t="s">
        <v>57</v>
      </c>
      <c r="O91" s="28" t="s">
        <v>58</v>
      </c>
      <c r="P91" s="28" t="s">
        <v>59</v>
      </c>
      <c r="Q91" s="133" t="s">
        <v>60</v>
      </c>
    </row>
    <row r="92" spans="1:20" ht="33.75" customHeight="1" thickTop="1" x14ac:dyDescent="0.2">
      <c r="A92" s="13">
        <v>1</v>
      </c>
      <c r="B92" s="59" t="s">
        <v>118</v>
      </c>
      <c r="C92" s="81" t="s">
        <v>84</v>
      </c>
      <c r="D92" s="80" t="s">
        <v>12</v>
      </c>
      <c r="E92" s="43">
        <v>7</v>
      </c>
      <c r="F92" s="15">
        <v>8</v>
      </c>
      <c r="G92" s="39">
        <f t="shared" ref="G92" si="46">E92+F92</f>
        <v>15</v>
      </c>
      <c r="H92" s="43">
        <v>7</v>
      </c>
      <c r="I92" s="15">
        <v>7.7</v>
      </c>
      <c r="J92" s="39">
        <f t="shared" ref="J92" si="47">H92+I92</f>
        <v>14.7</v>
      </c>
      <c r="K92" s="43">
        <v>6.5</v>
      </c>
      <c r="L92" s="15">
        <v>5.8</v>
      </c>
      <c r="M92" s="39">
        <f t="shared" ref="M92" si="48">K92+L92</f>
        <v>12.3</v>
      </c>
      <c r="N92" s="43">
        <v>6</v>
      </c>
      <c r="O92" s="15">
        <v>7.7</v>
      </c>
      <c r="P92" s="39">
        <f t="shared" ref="P92" si="49">N92+O92</f>
        <v>13.7</v>
      </c>
      <c r="Q92" s="40">
        <f t="shared" ref="Q92" si="50">SUM(P92,M92,J92,G92)</f>
        <v>55.7</v>
      </c>
      <c r="S92" s="1"/>
    </row>
    <row r="93" spans="1:20" ht="33.75" customHeight="1" x14ac:dyDescent="0.2">
      <c r="A93" s="13">
        <v>2</v>
      </c>
      <c r="B93" s="59" t="s">
        <v>89</v>
      </c>
      <c r="C93" s="81" t="s">
        <v>84</v>
      </c>
      <c r="D93" s="80" t="s">
        <v>12</v>
      </c>
      <c r="E93" s="43">
        <v>7</v>
      </c>
      <c r="F93" s="20">
        <v>9.1</v>
      </c>
      <c r="G93" s="39">
        <f t="shared" ref="G93" si="51">E93+F93</f>
        <v>16.100000000000001</v>
      </c>
      <c r="H93" s="43">
        <v>7</v>
      </c>
      <c r="I93" s="15">
        <v>8.1</v>
      </c>
      <c r="J93" s="39">
        <f t="shared" ref="J93" si="52">H93+I93</f>
        <v>15.1</v>
      </c>
      <c r="K93" s="43">
        <v>6.5</v>
      </c>
      <c r="L93" s="15">
        <v>6.5</v>
      </c>
      <c r="M93" s="39">
        <f t="shared" ref="M93" si="53">K93+L93</f>
        <v>13</v>
      </c>
      <c r="N93" s="43">
        <v>7</v>
      </c>
      <c r="O93" s="15">
        <v>7.8</v>
      </c>
      <c r="P93" s="39">
        <f t="shared" ref="P93" si="54">N93+O93</f>
        <v>14.8</v>
      </c>
      <c r="Q93" s="41">
        <f t="shared" ref="Q93" si="55">SUM(P93,M93,J93,G93)</f>
        <v>59</v>
      </c>
      <c r="S93" s="1"/>
    </row>
    <row r="94" spans="1:20" ht="33.75" customHeight="1" x14ac:dyDescent="0.2">
      <c r="A94" s="13"/>
      <c r="B94" s="59"/>
      <c r="C94" s="81"/>
      <c r="D94" s="80"/>
      <c r="E94" s="43"/>
      <c r="F94" s="20"/>
      <c r="G94" s="39"/>
      <c r="H94" s="43"/>
      <c r="I94" s="20"/>
      <c r="J94" s="39"/>
      <c r="K94" s="43"/>
      <c r="L94" s="20"/>
      <c r="M94" s="39"/>
      <c r="N94" s="43"/>
      <c r="O94" s="222"/>
      <c r="P94" s="39"/>
      <c r="Q94" s="41"/>
      <c r="S94" s="1"/>
      <c r="T94" s="1"/>
    </row>
    <row r="95" spans="1:20" ht="33.75" customHeight="1" x14ac:dyDescent="0.2">
      <c r="A95" s="13">
        <v>3</v>
      </c>
      <c r="B95" s="59" t="s">
        <v>70</v>
      </c>
      <c r="C95" s="81" t="s">
        <v>72</v>
      </c>
      <c r="D95" s="80" t="s">
        <v>12</v>
      </c>
      <c r="E95" s="43">
        <v>3</v>
      </c>
      <c r="F95" s="20">
        <v>8.9</v>
      </c>
      <c r="G95" s="39">
        <f t="shared" ref="G95:G96" si="56">E95+F95</f>
        <v>11.9</v>
      </c>
      <c r="H95" s="43">
        <v>2.9</v>
      </c>
      <c r="I95" s="20">
        <v>3</v>
      </c>
      <c r="J95" s="39">
        <f t="shared" ref="J95:J96" si="57">H95+I95</f>
        <v>5.9</v>
      </c>
      <c r="K95" s="43">
        <v>3.6</v>
      </c>
      <c r="L95" s="20">
        <v>6</v>
      </c>
      <c r="M95" s="39">
        <f t="shared" ref="M95:M96" si="58">K95+L95</f>
        <v>9.6</v>
      </c>
      <c r="N95" s="43">
        <v>3.8</v>
      </c>
      <c r="O95" s="20">
        <v>7.5</v>
      </c>
      <c r="P95" s="39">
        <f t="shared" ref="P95:P96" si="59">N95+O95</f>
        <v>11.3</v>
      </c>
      <c r="Q95" s="41">
        <f t="shared" ref="Q95:Q96" si="60">SUM(P95,M95,J95,G95)</f>
        <v>38.699999999999996</v>
      </c>
      <c r="S95" s="1"/>
    </row>
    <row r="96" spans="1:20" ht="33.75" customHeight="1" x14ac:dyDescent="0.2">
      <c r="A96" s="13">
        <v>4</v>
      </c>
      <c r="B96" s="59" t="s">
        <v>71</v>
      </c>
      <c r="C96" s="81" t="s">
        <v>72</v>
      </c>
      <c r="D96" s="80" t="s">
        <v>12</v>
      </c>
      <c r="E96" s="43">
        <v>3</v>
      </c>
      <c r="F96" s="20">
        <v>9.4</v>
      </c>
      <c r="G96" s="39">
        <f t="shared" si="56"/>
        <v>12.4</v>
      </c>
      <c r="H96" s="43">
        <v>4.2</v>
      </c>
      <c r="I96" s="113">
        <v>7.5</v>
      </c>
      <c r="J96" s="39">
        <f t="shared" si="57"/>
        <v>11.7</v>
      </c>
      <c r="K96" s="43">
        <v>4.5</v>
      </c>
      <c r="L96" s="113">
        <v>5.3</v>
      </c>
      <c r="M96" s="39">
        <f t="shared" si="58"/>
        <v>9.8000000000000007</v>
      </c>
      <c r="N96" s="43">
        <v>4.3</v>
      </c>
      <c r="O96" s="113">
        <v>7.7</v>
      </c>
      <c r="P96" s="39">
        <f t="shared" si="59"/>
        <v>12</v>
      </c>
      <c r="Q96" s="135">
        <f t="shared" si="60"/>
        <v>45.9</v>
      </c>
      <c r="S96" s="1"/>
    </row>
    <row r="97" spans="1:19" ht="33.75" customHeight="1" x14ac:dyDescent="0.2">
      <c r="A97" s="13"/>
      <c r="B97" s="59"/>
      <c r="C97" s="81"/>
      <c r="D97" s="80"/>
      <c r="E97" s="43"/>
      <c r="F97" s="113"/>
      <c r="G97" s="39"/>
      <c r="H97" s="43"/>
      <c r="I97" s="113"/>
      <c r="J97" s="39"/>
      <c r="K97" s="43"/>
      <c r="L97" s="113"/>
      <c r="M97" s="39"/>
      <c r="N97" s="43"/>
      <c r="O97" s="113"/>
      <c r="P97" s="39"/>
      <c r="Q97" s="135"/>
      <c r="S97" s="1"/>
    </row>
    <row r="98" spans="1:19" ht="33.75" customHeight="1" x14ac:dyDescent="0.2">
      <c r="A98" s="13"/>
      <c r="B98" s="136"/>
      <c r="C98" s="81"/>
      <c r="D98" s="80"/>
      <c r="E98" s="44"/>
      <c r="F98" s="20"/>
      <c r="G98" s="39"/>
      <c r="H98" s="43"/>
      <c r="I98" s="20"/>
      <c r="J98" s="39"/>
      <c r="K98" s="43"/>
      <c r="L98" s="20"/>
      <c r="M98" s="39"/>
      <c r="N98" s="43"/>
      <c r="O98" s="20"/>
      <c r="P98" s="39"/>
      <c r="Q98" s="41"/>
      <c r="S98" s="1"/>
    </row>
    <row r="99" spans="1:19" ht="33.75" customHeight="1" x14ac:dyDescent="0.2">
      <c r="A99" s="13"/>
      <c r="B99" s="59"/>
      <c r="C99" s="81"/>
      <c r="D99" s="80"/>
      <c r="E99" s="43"/>
      <c r="F99" s="20"/>
      <c r="G99" s="39"/>
      <c r="H99" s="43"/>
      <c r="I99" s="113"/>
      <c r="J99" s="39"/>
      <c r="K99" s="43"/>
      <c r="L99" s="113"/>
      <c r="M99" s="39"/>
      <c r="N99" s="43"/>
      <c r="O99" s="113"/>
      <c r="P99" s="39"/>
      <c r="Q99" s="135"/>
      <c r="S99" s="1"/>
    </row>
    <row r="100" spans="1:19" ht="33.75" customHeight="1" x14ac:dyDescent="0.2">
      <c r="A100" s="13"/>
      <c r="B100" s="59"/>
      <c r="C100" s="81"/>
      <c r="D100" s="80"/>
      <c r="E100" s="43"/>
      <c r="F100" s="20"/>
      <c r="G100" s="39"/>
      <c r="H100" s="43"/>
      <c r="I100" s="20"/>
      <c r="J100" s="39"/>
      <c r="K100" s="43"/>
      <c r="L100" s="20"/>
      <c r="M100" s="39"/>
      <c r="N100" s="43"/>
      <c r="O100" s="20"/>
      <c r="P100" s="39"/>
      <c r="Q100" s="41"/>
      <c r="S100" s="1"/>
    </row>
    <row r="101" spans="1:19" ht="33.75" customHeight="1" thickBot="1" x14ac:dyDescent="0.25">
      <c r="A101" s="22"/>
      <c r="B101" s="76"/>
      <c r="C101" s="84"/>
      <c r="D101" s="85"/>
      <c r="E101" s="45"/>
      <c r="F101" s="24"/>
      <c r="G101" s="83"/>
      <c r="H101" s="45"/>
      <c r="I101" s="24"/>
      <c r="J101" s="83"/>
      <c r="K101" s="45"/>
      <c r="L101" s="24"/>
      <c r="M101" s="83"/>
      <c r="N101" s="45"/>
      <c r="O101" s="24"/>
      <c r="P101" s="83"/>
      <c r="Q101" s="46"/>
      <c r="S101" s="1"/>
    </row>
    <row r="102" spans="1:19" ht="15.75" x14ac:dyDescent="0.2">
      <c r="A102" s="9"/>
      <c r="B102" s="10"/>
      <c r="C102" s="11"/>
      <c r="D102" s="11"/>
      <c r="E102" s="1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9" ht="15.75" x14ac:dyDescent="0.2">
      <c r="A103" s="9"/>
      <c r="B103" s="10"/>
      <c r="C103" s="11"/>
      <c r="D103" s="11"/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9" ht="15" x14ac:dyDescent="0.25">
      <c r="G104" s="54" t="str">
        <f>G77</f>
        <v>Sutkinje:</v>
      </c>
      <c r="H104" s="54"/>
      <c r="I104" s="50" t="s">
        <v>62</v>
      </c>
      <c r="J104" s="55"/>
    </row>
    <row r="105" spans="1:19" ht="14.25" x14ac:dyDescent="0.2">
      <c r="G105" s="55"/>
      <c r="H105" s="55"/>
      <c r="I105" s="55"/>
      <c r="J105" s="55"/>
    </row>
    <row r="106" spans="1:19" ht="14.25" x14ac:dyDescent="0.2">
      <c r="G106" s="55"/>
      <c r="H106" s="55"/>
      <c r="I106" s="50" t="s">
        <v>62</v>
      </c>
      <c r="J106" s="55"/>
    </row>
  </sheetData>
  <mergeCells count="4">
    <mergeCell ref="A5:Q5"/>
    <mergeCell ref="A60:Q60"/>
    <mergeCell ref="A88:Q88"/>
    <mergeCell ref="A33:Q33"/>
  </mergeCells>
  <pageMargins left="0.7" right="0.7" top="0.75" bottom="0.75" header="0.3" footer="0.3"/>
  <pageSetup paperSize="9" scale="75" fitToHeight="0" orientation="landscape" horizontalDpi="300" verticalDpi="300" r:id="rId1"/>
  <headerFooter alignWithMargins="0"/>
  <rowBreaks count="4" manualBreakCount="4">
    <brk id="27" max="16" man="1"/>
    <brk id="54" max="16" man="1"/>
    <brk id="82" max="16" man="1"/>
    <brk id="109" max="16" man="1"/>
  </rowBreaks>
  <ignoredErrors>
    <ignoredError sqref="C35 Q29 C62 C90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0"/>
  <sheetViews>
    <sheetView showGridLines="0" zoomScale="80" zoomScaleNormal="80" zoomScaleSheetLayoutView="70" workbookViewId="0">
      <pane ySplit="2" topLeftCell="A3" activePane="bottomLeft" state="frozen"/>
      <selection pane="bottomLeft" activeCell="Q16" sqref="Q16"/>
    </sheetView>
  </sheetViews>
  <sheetFormatPr defaultRowHeight="12.75" x14ac:dyDescent="0.2"/>
  <cols>
    <col min="1" max="1" width="7.5703125" customWidth="1"/>
    <col min="2" max="2" width="29.7109375" bestFit="1" customWidth="1"/>
    <col min="3" max="3" width="17.42578125" bestFit="1" customWidth="1"/>
    <col min="4" max="4" width="16.140625" customWidth="1"/>
    <col min="5" max="16" width="7.28515625" customWidth="1"/>
    <col min="17" max="17" width="12.28515625" customWidth="1"/>
    <col min="19" max="21" width="9.140625" style="124"/>
  </cols>
  <sheetData>
    <row r="1" spans="1:21" ht="29.25" customHeight="1" x14ac:dyDescent="0.2">
      <c r="A1" s="259" t="s">
        <v>77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S1" s="127"/>
      <c r="T1" s="127"/>
      <c r="U1" s="127"/>
    </row>
    <row r="2" spans="1:21" ht="15" customHeight="1" x14ac:dyDescent="0.2">
      <c r="A2" s="259" t="s">
        <v>76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S2" s="127"/>
      <c r="T2" s="127"/>
      <c r="U2" s="127"/>
    </row>
    <row r="3" spans="1:21" x14ac:dyDescent="0.2">
      <c r="A3" s="132"/>
    </row>
    <row r="4" spans="1:21" ht="18.75" thickBot="1" x14ac:dyDescent="0.3">
      <c r="A4" s="34" t="s">
        <v>73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Q4" s="56" t="str">
        <f>'ŽSG Liste C I-turnus'!Q4</f>
        <v>Ogulin, 27.10.2018.</v>
      </c>
    </row>
    <row r="5" spans="1:21" ht="45" customHeight="1" thickBot="1" x14ac:dyDescent="0.25">
      <c r="A5" s="78" t="s">
        <v>11</v>
      </c>
      <c r="B5" s="66" t="s">
        <v>0</v>
      </c>
      <c r="C5" s="67" t="str">
        <f>'ŽSG Liste C I-turnus'!C7</f>
        <v>Prog. / Kat.</v>
      </c>
      <c r="D5" s="68" t="s">
        <v>1</v>
      </c>
      <c r="E5" s="29"/>
      <c r="F5" s="27"/>
      <c r="G5" s="30"/>
      <c r="H5" s="29"/>
      <c r="I5" s="27"/>
      <c r="J5" s="30"/>
      <c r="K5" s="29"/>
      <c r="L5" s="27"/>
      <c r="M5" s="30"/>
      <c r="N5" s="29"/>
      <c r="O5" s="27"/>
      <c r="P5" s="30"/>
      <c r="Q5" s="32" t="s">
        <v>9</v>
      </c>
    </row>
    <row r="6" spans="1:21" s="8" customFormat="1" ht="15" customHeight="1" thickBot="1" x14ac:dyDescent="0.25">
      <c r="A6" s="5"/>
      <c r="B6" s="6"/>
      <c r="C6" s="7"/>
      <c r="D6" s="7"/>
      <c r="E6" s="31" t="s">
        <v>57</v>
      </c>
      <c r="F6" s="28" t="s">
        <v>58</v>
      </c>
      <c r="G6" s="28" t="s">
        <v>59</v>
      </c>
      <c r="H6" s="31" t="s">
        <v>57</v>
      </c>
      <c r="I6" s="28" t="s">
        <v>58</v>
      </c>
      <c r="J6" s="28" t="s">
        <v>59</v>
      </c>
      <c r="K6" s="31" t="s">
        <v>57</v>
      </c>
      <c r="L6" s="28" t="s">
        <v>58</v>
      </c>
      <c r="M6" s="28" t="s">
        <v>59</v>
      </c>
      <c r="N6" s="31" t="s">
        <v>57</v>
      </c>
      <c r="O6" s="28" t="s">
        <v>58</v>
      </c>
      <c r="P6" s="28" t="s">
        <v>59</v>
      </c>
      <c r="Q6" s="134" t="s">
        <v>60</v>
      </c>
      <c r="S6" s="125"/>
      <c r="T6" s="125"/>
      <c r="U6" s="125"/>
    </row>
    <row r="7" spans="1:21" ht="26.25" customHeight="1" thickTop="1" x14ac:dyDescent="0.2">
      <c r="A7" s="18">
        <v>1</v>
      </c>
      <c r="B7" s="19"/>
      <c r="C7" s="62"/>
      <c r="D7" s="141"/>
      <c r="E7" s="44"/>
      <c r="F7" s="58"/>
      <c r="G7" s="64"/>
      <c r="H7" s="58"/>
      <c r="I7" s="58"/>
      <c r="J7" s="64"/>
      <c r="K7" s="58"/>
      <c r="L7" s="58"/>
      <c r="M7" s="64"/>
      <c r="N7" s="58"/>
      <c r="O7" s="58"/>
      <c r="P7" s="64"/>
      <c r="Q7" s="65"/>
      <c r="S7" s="128"/>
    </row>
    <row r="8" spans="1:21" ht="26.25" customHeight="1" x14ac:dyDescent="0.2">
      <c r="A8" s="18">
        <v>2</v>
      </c>
      <c r="B8" s="19"/>
      <c r="C8" s="62"/>
      <c r="D8" s="141"/>
      <c r="E8" s="44"/>
      <c r="F8" s="58"/>
      <c r="G8" s="64"/>
      <c r="H8" s="58"/>
      <c r="I8" s="58"/>
      <c r="J8" s="64"/>
      <c r="K8" s="58"/>
      <c r="L8" s="58"/>
      <c r="M8" s="64"/>
      <c r="N8" s="58"/>
      <c r="O8" s="58"/>
      <c r="P8" s="64"/>
      <c r="Q8" s="65"/>
      <c r="S8" s="128"/>
    </row>
    <row r="9" spans="1:21" ht="26.25" customHeight="1" x14ac:dyDescent="0.2">
      <c r="A9" s="18">
        <v>3</v>
      </c>
      <c r="B9" s="19"/>
      <c r="C9" s="62"/>
      <c r="D9" s="141"/>
      <c r="E9" s="44"/>
      <c r="F9" s="58"/>
      <c r="G9" s="64"/>
      <c r="H9" s="58"/>
      <c r="I9" s="58"/>
      <c r="J9" s="64"/>
      <c r="K9" s="58"/>
      <c r="L9" s="58"/>
      <c r="M9" s="64"/>
      <c r="N9" s="58"/>
      <c r="O9" s="58"/>
      <c r="P9" s="64"/>
      <c r="Q9" s="65"/>
      <c r="S9" s="128"/>
    </row>
    <row r="10" spans="1:21" ht="26.25" customHeight="1" x14ac:dyDescent="0.2">
      <c r="A10" s="18">
        <v>4</v>
      </c>
      <c r="B10" s="19"/>
      <c r="C10" s="62"/>
      <c r="D10" s="141"/>
      <c r="E10" s="44"/>
      <c r="F10" s="58"/>
      <c r="G10" s="64"/>
      <c r="H10" s="58"/>
      <c r="I10" s="58"/>
      <c r="J10" s="64"/>
      <c r="K10" s="58"/>
      <c r="L10" s="58"/>
      <c r="M10" s="64"/>
      <c r="N10" s="58"/>
      <c r="O10" s="58"/>
      <c r="P10" s="64"/>
      <c r="Q10" s="65"/>
      <c r="S10" s="128"/>
    </row>
    <row r="11" spans="1:21" ht="26.25" customHeight="1" thickBot="1" x14ac:dyDescent="0.25">
      <c r="A11" s="22">
        <v>5</v>
      </c>
      <c r="B11" s="23"/>
      <c r="C11" s="70"/>
      <c r="D11" s="236"/>
      <c r="E11" s="45"/>
      <c r="F11" s="72"/>
      <c r="G11" s="73"/>
      <c r="H11" s="72"/>
      <c r="I11" s="72"/>
      <c r="J11" s="73"/>
      <c r="K11" s="72"/>
      <c r="L11" s="72"/>
      <c r="M11" s="73"/>
      <c r="N11" s="72"/>
      <c r="O11" s="72"/>
      <c r="P11" s="73"/>
      <c r="Q11" s="74"/>
      <c r="S11" s="128"/>
    </row>
    <row r="12" spans="1:21" ht="18.75" customHeight="1" x14ac:dyDescent="0.2"/>
    <row r="13" spans="1:21" ht="18.75" thickBot="1" x14ac:dyDescent="0.3">
      <c r="A13" s="34" t="s">
        <v>74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21" ht="45" customHeight="1" thickBot="1" x14ac:dyDescent="0.25">
      <c r="A14" s="78" t="s">
        <v>8</v>
      </c>
      <c r="B14" s="66" t="s">
        <v>0</v>
      </c>
      <c r="C14" s="67" t="str">
        <f>C5</f>
        <v>Prog. / Kat.</v>
      </c>
      <c r="D14" s="68" t="s">
        <v>1</v>
      </c>
      <c r="E14" s="29"/>
      <c r="F14" s="27"/>
      <c r="G14" s="30"/>
      <c r="H14" s="29"/>
      <c r="I14" s="27"/>
      <c r="J14" s="30"/>
      <c r="K14" s="29"/>
      <c r="L14" s="27"/>
      <c r="M14" s="30"/>
      <c r="N14" s="29"/>
      <c r="O14" s="27"/>
      <c r="P14" s="30"/>
      <c r="Q14" s="32" t="s">
        <v>9</v>
      </c>
    </row>
    <row r="15" spans="1:21" s="8" customFormat="1" ht="14.25" customHeight="1" thickBot="1" x14ac:dyDescent="0.25">
      <c r="A15" s="5"/>
      <c r="B15" s="6"/>
      <c r="C15" s="7"/>
      <c r="D15" s="7"/>
      <c r="E15" s="31" t="s">
        <v>57</v>
      </c>
      <c r="F15" s="28" t="s">
        <v>58</v>
      </c>
      <c r="G15" s="28" t="s">
        <v>59</v>
      </c>
      <c r="H15" s="31" t="s">
        <v>57</v>
      </c>
      <c r="I15" s="28" t="s">
        <v>58</v>
      </c>
      <c r="J15" s="28" t="s">
        <v>59</v>
      </c>
      <c r="K15" s="31" t="s">
        <v>57</v>
      </c>
      <c r="L15" s="28" t="s">
        <v>58</v>
      </c>
      <c r="M15" s="28" t="s">
        <v>59</v>
      </c>
      <c r="N15" s="31" t="s">
        <v>57</v>
      </c>
      <c r="O15" s="28" t="s">
        <v>58</v>
      </c>
      <c r="P15" s="28" t="s">
        <v>59</v>
      </c>
      <c r="Q15" s="133" t="s">
        <v>60</v>
      </c>
      <c r="S15" s="125"/>
      <c r="T15" s="125"/>
      <c r="U15" s="125"/>
    </row>
    <row r="16" spans="1:21" ht="26.25" customHeight="1" thickTop="1" x14ac:dyDescent="0.2">
      <c r="A16" s="18">
        <v>1</v>
      </c>
      <c r="B16" s="19" t="str">
        <f>'ŽSG Liste C I-turnus'!B96</f>
        <v>EMA GAŠPAROVIĆ</v>
      </c>
      <c r="C16" s="62" t="str">
        <f>'ŽSG Liste C I-turnus'!C96</f>
        <v>B Ml. Juniorke</v>
      </c>
      <c r="D16" s="141" t="str">
        <f>'ŽSG Liste C I-turnus'!D96</f>
        <v>GK Rijeka</v>
      </c>
      <c r="E16" s="44">
        <f>'ŽSG Liste C I-turnus'!E96</f>
        <v>3</v>
      </c>
      <c r="F16" s="58">
        <f>'ŽSG Liste C I-turnus'!F96</f>
        <v>9.4</v>
      </c>
      <c r="G16" s="64">
        <f>'ŽSG Liste C I-turnus'!G96</f>
        <v>12.4</v>
      </c>
      <c r="H16" s="58">
        <f>'ŽSG Liste C I-turnus'!H96</f>
        <v>4.2</v>
      </c>
      <c r="I16" s="58">
        <f>'ŽSG Liste C I-turnus'!I96</f>
        <v>7.5</v>
      </c>
      <c r="J16" s="64">
        <f>'ŽSG Liste C I-turnus'!J96</f>
        <v>11.7</v>
      </c>
      <c r="K16" s="58">
        <f>'ŽSG Liste C I-turnus'!K96</f>
        <v>4.5</v>
      </c>
      <c r="L16" s="58">
        <f>'ŽSG Liste C I-turnus'!L96</f>
        <v>5.3</v>
      </c>
      <c r="M16" s="64">
        <f>'ŽSG Liste C I-turnus'!M96</f>
        <v>9.8000000000000007</v>
      </c>
      <c r="N16" s="58">
        <f>'ŽSG Liste C I-turnus'!N96</f>
        <v>4.3</v>
      </c>
      <c r="O16" s="58">
        <f>'ŽSG Liste C I-turnus'!O96</f>
        <v>7.7</v>
      </c>
      <c r="P16" s="64">
        <f>'ŽSG Liste C I-turnus'!P96</f>
        <v>12</v>
      </c>
      <c r="Q16" s="65">
        <f>'ŽSG Liste C I-turnus'!Q96</f>
        <v>45.9</v>
      </c>
      <c r="S16" s="128"/>
    </row>
    <row r="17" spans="1:19" ht="26.25" customHeight="1" x14ac:dyDescent="0.2">
      <c r="A17" s="18">
        <v>2</v>
      </c>
      <c r="B17" s="19" t="str">
        <f>'ŽSG Liste C I-turnus'!B95</f>
        <v>ZRINKA MIŠKIĆ</v>
      </c>
      <c r="C17" s="62" t="str">
        <f>'ŽSG Liste C I-turnus'!C95</f>
        <v>B Ml. Juniorke</v>
      </c>
      <c r="D17" s="141" t="str">
        <f>'ŽSG Liste C I-turnus'!D95</f>
        <v>GK Rijeka</v>
      </c>
      <c r="E17" s="44">
        <f>'ŽSG Liste C I-turnus'!E95</f>
        <v>3</v>
      </c>
      <c r="F17" s="58">
        <f>'ŽSG Liste C I-turnus'!F95</f>
        <v>8.9</v>
      </c>
      <c r="G17" s="64">
        <f>'ŽSG Liste C I-turnus'!G95</f>
        <v>11.9</v>
      </c>
      <c r="H17" s="58">
        <f>'ŽSG Liste C I-turnus'!H95</f>
        <v>2.9</v>
      </c>
      <c r="I17" s="58">
        <f>'ŽSG Liste C I-turnus'!I95</f>
        <v>3</v>
      </c>
      <c r="J17" s="64">
        <f>'ŽSG Liste C I-turnus'!J95</f>
        <v>5.9</v>
      </c>
      <c r="K17" s="58">
        <f>'ŽSG Liste C I-turnus'!K95</f>
        <v>3.6</v>
      </c>
      <c r="L17" s="58">
        <f>'ŽSG Liste C I-turnus'!L95</f>
        <v>6</v>
      </c>
      <c r="M17" s="64">
        <f>'ŽSG Liste C I-turnus'!M95</f>
        <v>9.6</v>
      </c>
      <c r="N17" s="58">
        <f>'ŽSG Liste C I-turnus'!N95</f>
        <v>3.8</v>
      </c>
      <c r="O17" s="58">
        <f>'ŽSG Liste C I-turnus'!O95</f>
        <v>7.5</v>
      </c>
      <c r="P17" s="64">
        <f>'ŽSG Liste C I-turnus'!P95</f>
        <v>11.3</v>
      </c>
      <c r="Q17" s="65">
        <f>'ŽSG Liste C I-turnus'!Q95</f>
        <v>38.699999999999996</v>
      </c>
      <c r="S17" s="128"/>
    </row>
    <row r="18" spans="1:19" ht="26.25" customHeight="1" x14ac:dyDescent="0.2">
      <c r="A18" s="18">
        <v>3</v>
      </c>
      <c r="B18" s="19"/>
      <c r="C18" s="62"/>
      <c r="D18" s="141"/>
      <c r="E18" s="44"/>
      <c r="F18" s="58"/>
      <c r="G18" s="64"/>
      <c r="H18" s="58"/>
      <c r="I18" s="58"/>
      <c r="J18" s="64"/>
      <c r="K18" s="58"/>
      <c r="L18" s="58"/>
      <c r="M18" s="64"/>
      <c r="N18" s="58"/>
      <c r="O18" s="58"/>
      <c r="P18" s="64"/>
      <c r="Q18" s="65"/>
      <c r="S18" s="128"/>
    </row>
    <row r="19" spans="1:19" ht="26.25" customHeight="1" x14ac:dyDescent="0.2">
      <c r="A19" s="18">
        <v>4</v>
      </c>
      <c r="B19" s="19"/>
      <c r="C19" s="62"/>
      <c r="D19" s="141"/>
      <c r="E19" s="44"/>
      <c r="F19" s="58"/>
      <c r="G19" s="64"/>
      <c r="H19" s="58"/>
      <c r="I19" s="58"/>
      <c r="J19" s="64"/>
      <c r="K19" s="58"/>
      <c r="L19" s="58"/>
      <c r="M19" s="64"/>
      <c r="N19" s="58"/>
      <c r="O19" s="58"/>
      <c r="P19" s="64"/>
      <c r="Q19" s="65"/>
      <c r="S19" s="128"/>
    </row>
    <row r="20" spans="1:19" ht="26.25" customHeight="1" thickBot="1" x14ac:dyDescent="0.25">
      <c r="A20" s="22">
        <v>5</v>
      </c>
      <c r="B20" s="23"/>
      <c r="C20" s="70"/>
      <c r="D20" s="236"/>
      <c r="E20" s="45"/>
      <c r="F20" s="72"/>
      <c r="G20" s="73"/>
      <c r="H20" s="72"/>
      <c r="I20" s="72"/>
      <c r="J20" s="73"/>
      <c r="K20" s="72"/>
      <c r="L20" s="72"/>
      <c r="M20" s="73"/>
      <c r="N20" s="72"/>
      <c r="O20" s="72"/>
      <c r="P20" s="73"/>
      <c r="Q20" s="74"/>
      <c r="S20" s="128"/>
    </row>
  </sheetData>
  <sortState ref="A18:Q19">
    <sortCondition descending="1" ref="Q18:Q19"/>
  </sortState>
  <mergeCells count="2">
    <mergeCell ref="A1:Q1"/>
    <mergeCell ref="A2:Q2"/>
  </mergeCells>
  <pageMargins left="0.7" right="0.7" top="0.75" bottom="0.75" header="0.3" footer="0.3"/>
  <pageSetup paperSize="9" scale="51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0"/>
  <sheetViews>
    <sheetView showGridLines="0" zoomScale="70" zoomScaleNormal="70" zoomScaleSheetLayoutView="70" workbookViewId="0">
      <pane ySplit="1" topLeftCell="A2" activePane="bottomLeft" state="frozen"/>
      <selection pane="bottomLeft" activeCell="AF23" sqref="AF23"/>
    </sheetView>
  </sheetViews>
  <sheetFormatPr defaultRowHeight="12.75" x14ac:dyDescent="0.2"/>
  <cols>
    <col min="1" max="1" width="6.85546875" customWidth="1"/>
    <col min="2" max="2" width="30.7109375" customWidth="1"/>
    <col min="3" max="3" width="17.42578125" bestFit="1" customWidth="1"/>
    <col min="4" max="4" width="12.5703125" customWidth="1"/>
    <col min="5" max="6" width="7.28515625" customWidth="1"/>
    <col min="7" max="7" width="8.42578125" customWidth="1"/>
    <col min="8" max="9" width="7.28515625" customWidth="1"/>
    <col min="10" max="10" width="8.28515625" bestFit="1" customWidth="1"/>
    <col min="11" max="12" width="7.28515625" customWidth="1"/>
    <col min="13" max="13" width="8.28515625" bestFit="1" customWidth="1"/>
    <col min="14" max="15" width="7.28515625" customWidth="1"/>
    <col min="16" max="16" width="8.28515625" customWidth="1"/>
    <col min="17" max="17" width="10.85546875" bestFit="1" customWidth="1"/>
    <col min="18" max="18" width="26.85546875" customWidth="1"/>
    <col min="24" max="24" width="2.5703125" customWidth="1"/>
  </cols>
  <sheetData>
    <row r="1" spans="1:23" ht="30.75" customHeight="1" x14ac:dyDescent="0.2">
      <c r="A1" s="259" t="s">
        <v>77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23" ht="18" x14ac:dyDescent="0.2">
      <c r="A2" s="259" t="s">
        <v>76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4" spans="1:23" ht="18.75" thickBot="1" x14ac:dyDescent="0.3">
      <c r="A4" s="89" t="s">
        <v>75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23" ht="38.25" customHeight="1" thickBot="1" x14ac:dyDescent="0.25">
      <c r="A5" s="57" t="s">
        <v>8</v>
      </c>
      <c r="B5" s="66" t="s">
        <v>0</v>
      </c>
      <c r="C5" s="67" t="str">
        <f>'ŽSG_pojedinačno C'!C24</f>
        <v>Prog. / Kat.</v>
      </c>
      <c r="D5" s="68" t="s">
        <v>1</v>
      </c>
      <c r="E5" s="29"/>
      <c r="F5" s="27"/>
      <c r="G5" s="30"/>
      <c r="H5" s="29"/>
      <c r="I5" s="27"/>
      <c r="J5" s="30"/>
      <c r="K5" s="29"/>
      <c r="L5" s="27"/>
      <c r="M5" s="30"/>
      <c r="N5" s="29"/>
      <c r="O5" s="27"/>
      <c r="P5" s="30"/>
      <c r="Q5" s="32" t="s">
        <v>9</v>
      </c>
    </row>
    <row r="6" spans="1:23" s="8" customFormat="1" ht="14.25" customHeight="1" thickBot="1" x14ac:dyDescent="0.25">
      <c r="A6" s="5"/>
      <c r="B6" s="6"/>
      <c r="C6" s="7"/>
      <c r="D6" s="7"/>
      <c r="E6" s="31" t="s">
        <v>57</v>
      </c>
      <c r="F6" s="28" t="s">
        <v>58</v>
      </c>
      <c r="G6" s="25" t="s">
        <v>59</v>
      </c>
      <c r="H6" s="31" t="s">
        <v>57</v>
      </c>
      <c r="I6" s="28" t="s">
        <v>58</v>
      </c>
      <c r="J6" s="25" t="s">
        <v>59</v>
      </c>
      <c r="K6" s="31" t="s">
        <v>57</v>
      </c>
      <c r="L6" s="28" t="s">
        <v>58</v>
      </c>
      <c r="M6" s="25" t="s">
        <v>59</v>
      </c>
      <c r="N6" s="31" t="s">
        <v>57</v>
      </c>
      <c r="O6" s="28" t="s">
        <v>58</v>
      </c>
      <c r="P6" s="25" t="s">
        <v>59</v>
      </c>
      <c r="Q6" s="33" t="s">
        <v>60</v>
      </c>
    </row>
    <row r="7" spans="1:23" ht="26.25" customHeight="1" thickTop="1" x14ac:dyDescent="0.2">
      <c r="A7" s="18">
        <v>1</v>
      </c>
      <c r="B7" s="19"/>
      <c r="C7" s="123"/>
      <c r="D7" s="122"/>
      <c r="E7" s="44"/>
      <c r="F7" s="58"/>
      <c r="G7" s="64"/>
      <c r="H7" s="58"/>
      <c r="I7" s="58"/>
      <c r="J7" s="64"/>
      <c r="K7" s="58"/>
      <c r="L7" s="58"/>
      <c r="M7" s="64"/>
      <c r="N7" s="58"/>
      <c r="O7" s="58"/>
      <c r="P7" s="64"/>
      <c r="Q7" s="65"/>
      <c r="S7" s="1"/>
    </row>
    <row r="8" spans="1:23" ht="26.25" customHeight="1" x14ac:dyDescent="0.2">
      <c r="A8" s="18">
        <v>2</v>
      </c>
      <c r="B8" s="19"/>
      <c r="C8" s="123"/>
      <c r="D8" s="122"/>
      <c r="E8" s="44"/>
      <c r="F8" s="58"/>
      <c r="G8" s="64"/>
      <c r="H8" s="58"/>
      <c r="I8" s="58"/>
      <c r="J8" s="64"/>
      <c r="K8" s="58"/>
      <c r="L8" s="58"/>
      <c r="M8" s="64"/>
      <c r="N8" s="58"/>
      <c r="O8" s="58"/>
      <c r="P8" s="64"/>
      <c r="Q8" s="65"/>
      <c r="S8" s="1"/>
    </row>
    <row r="9" spans="1:23" ht="26.25" customHeight="1" x14ac:dyDescent="0.2">
      <c r="A9" s="18">
        <v>3</v>
      </c>
      <c r="B9" s="19"/>
      <c r="C9" s="123"/>
      <c r="D9" s="122"/>
      <c r="E9" s="44"/>
      <c r="F9" s="58"/>
      <c r="G9" s="64"/>
      <c r="H9" s="58"/>
      <c r="I9" s="58"/>
      <c r="J9" s="64"/>
      <c r="K9" s="58"/>
      <c r="L9" s="58"/>
      <c r="M9" s="64"/>
      <c r="N9" s="58"/>
      <c r="O9" s="58"/>
      <c r="P9" s="64"/>
      <c r="Q9" s="65"/>
      <c r="S9" s="1"/>
    </row>
    <row r="10" spans="1:23" ht="26.25" customHeight="1" x14ac:dyDescent="0.2">
      <c r="A10" s="18">
        <v>4</v>
      </c>
      <c r="B10" s="19"/>
      <c r="C10" s="123"/>
      <c r="D10" s="122"/>
      <c r="E10" s="44"/>
      <c r="F10" s="58"/>
      <c r="G10" s="64"/>
      <c r="H10" s="58"/>
      <c r="I10" s="58"/>
      <c r="J10" s="64"/>
      <c r="K10" s="58"/>
      <c r="L10" s="58"/>
      <c r="M10" s="64"/>
      <c r="N10" s="58"/>
      <c r="O10" s="58"/>
      <c r="P10" s="64"/>
      <c r="Q10" s="65"/>
      <c r="S10" s="1"/>
    </row>
    <row r="11" spans="1:23" ht="26.25" customHeight="1" thickBot="1" x14ac:dyDescent="0.25">
      <c r="A11" s="18">
        <v>5</v>
      </c>
      <c r="B11" s="19"/>
      <c r="C11" s="123"/>
      <c r="D11" s="122"/>
      <c r="E11" s="44"/>
      <c r="F11" s="58"/>
      <c r="G11" s="64"/>
      <c r="H11" s="58"/>
      <c r="I11" s="58"/>
      <c r="J11" s="64"/>
      <c r="K11" s="58"/>
      <c r="L11" s="58"/>
      <c r="M11" s="64"/>
      <c r="N11" s="58"/>
      <c r="O11" s="58"/>
      <c r="P11" s="64"/>
      <c r="Q11" s="65"/>
      <c r="S11" s="1"/>
    </row>
    <row r="12" spans="1:23" ht="33.75" customHeight="1" thickBot="1" x14ac:dyDescent="0.25">
      <c r="A12" s="87"/>
      <c r="B12" s="35"/>
      <c r="C12" s="36"/>
      <c r="D12" s="37"/>
      <c r="E12" s="38"/>
      <c r="F12" s="14"/>
      <c r="G12" s="69" t="e">
        <f>SUM(G7:G11)-MIN(G7:G11)-SMALL(G7:G11,2)</f>
        <v>#NUM!</v>
      </c>
      <c r="H12" s="38"/>
      <c r="I12" s="14"/>
      <c r="J12" s="69" t="e">
        <f>SUM(J7:J11)-MIN(J7:J11)-SMALL(J7:J11,2)</f>
        <v>#NUM!</v>
      </c>
      <c r="K12" s="38"/>
      <c r="L12" s="14"/>
      <c r="M12" s="69" t="e">
        <f>SUM(M7:M11)-MIN(M7:M11)-SMALL(M7:M11,2)</f>
        <v>#NUM!</v>
      </c>
      <c r="N12" s="38"/>
      <c r="O12" s="14"/>
      <c r="P12" s="69" t="e">
        <f>SUM(P7:P11)-MIN(P7:P11)-SMALL(P7:P11,2)</f>
        <v>#NUM!</v>
      </c>
      <c r="Q12" s="42" t="e">
        <f>SUM(P12,M12,J12,G12)</f>
        <v>#NUM!</v>
      </c>
      <c r="R12" s="92">
        <f>A12</f>
        <v>0</v>
      </c>
      <c r="S12" s="42" t="e">
        <f>G12</f>
        <v>#NUM!</v>
      </c>
      <c r="T12" s="69" t="e">
        <f>J12</f>
        <v>#NUM!</v>
      </c>
      <c r="U12" s="69" t="e">
        <f>M12</f>
        <v>#NUM!</v>
      </c>
      <c r="V12" s="69" t="e">
        <f>P12</f>
        <v>#NUM!</v>
      </c>
      <c r="W12" s="69" t="e">
        <f>Q12</f>
        <v>#NUM!</v>
      </c>
    </row>
    <row r="13" spans="1:23" ht="38.25" customHeight="1" thickBot="1" x14ac:dyDescent="0.25">
      <c r="A13" s="57" t="s">
        <v>8</v>
      </c>
      <c r="B13" s="66" t="s">
        <v>0</v>
      </c>
      <c r="C13" s="67" t="str">
        <f>C5</f>
        <v>Prog. / Kat.</v>
      </c>
      <c r="D13" s="68" t="s">
        <v>1</v>
      </c>
      <c r="E13" s="29"/>
      <c r="F13" s="27"/>
      <c r="G13" s="30"/>
      <c r="H13" s="29"/>
      <c r="I13" s="27"/>
      <c r="J13" s="30"/>
      <c r="K13" s="29"/>
      <c r="L13" s="27"/>
      <c r="M13" s="30"/>
      <c r="N13" s="29"/>
      <c r="O13" s="27"/>
      <c r="P13" s="30"/>
      <c r="Q13" s="32" t="s">
        <v>9</v>
      </c>
    </row>
    <row r="14" spans="1:23" s="8" customFormat="1" ht="14.25" customHeight="1" thickBot="1" x14ac:dyDescent="0.25">
      <c r="A14" s="5"/>
      <c r="B14" s="6"/>
      <c r="C14" s="7"/>
      <c r="D14" s="7"/>
      <c r="E14" s="31" t="s">
        <v>57</v>
      </c>
      <c r="F14" s="28" t="s">
        <v>58</v>
      </c>
      <c r="G14" s="25" t="s">
        <v>59</v>
      </c>
      <c r="H14" s="31" t="s">
        <v>57</v>
      </c>
      <c r="I14" s="28" t="s">
        <v>58</v>
      </c>
      <c r="J14" s="25" t="s">
        <v>59</v>
      </c>
      <c r="K14" s="31" t="s">
        <v>57</v>
      </c>
      <c r="L14" s="28" t="s">
        <v>58</v>
      </c>
      <c r="M14" s="25" t="s">
        <v>59</v>
      </c>
      <c r="N14" s="31" t="s">
        <v>57</v>
      </c>
      <c r="O14" s="28" t="s">
        <v>58</v>
      </c>
      <c r="P14" s="25" t="s">
        <v>59</v>
      </c>
      <c r="Q14" s="33" t="s">
        <v>60</v>
      </c>
    </row>
    <row r="15" spans="1:23" ht="26.25" customHeight="1" thickTop="1" x14ac:dyDescent="0.2">
      <c r="A15" s="18">
        <v>1</v>
      </c>
      <c r="B15" s="19"/>
      <c r="C15" s="123"/>
      <c r="D15" s="122"/>
      <c r="E15" s="44"/>
      <c r="F15" s="58"/>
      <c r="G15" s="64"/>
      <c r="H15" s="58"/>
      <c r="I15" s="58"/>
      <c r="J15" s="64"/>
      <c r="K15" s="58"/>
      <c r="L15" s="58"/>
      <c r="M15" s="64"/>
      <c r="N15" s="58"/>
      <c r="O15" s="58"/>
      <c r="P15" s="64"/>
      <c r="Q15" s="65"/>
      <c r="S15" s="1"/>
    </row>
    <row r="16" spans="1:23" ht="26.25" customHeight="1" x14ac:dyDescent="0.2">
      <c r="A16" s="18">
        <v>2</v>
      </c>
      <c r="B16" s="19"/>
      <c r="C16" s="123"/>
      <c r="D16" s="122"/>
      <c r="E16" s="44"/>
      <c r="F16" s="58"/>
      <c r="G16" s="64"/>
      <c r="H16" s="58"/>
      <c r="I16" s="58"/>
      <c r="J16" s="64"/>
      <c r="K16" s="58"/>
      <c r="L16" s="58"/>
      <c r="M16" s="64"/>
      <c r="N16" s="58"/>
      <c r="O16" s="58"/>
      <c r="P16" s="64"/>
      <c r="Q16" s="65"/>
      <c r="S16" s="1"/>
    </row>
    <row r="17" spans="1:23" ht="26.25" customHeight="1" x14ac:dyDescent="0.2">
      <c r="A17" s="18">
        <v>3</v>
      </c>
      <c r="B17" s="19"/>
      <c r="C17" s="123"/>
      <c r="D17" s="122"/>
      <c r="E17" s="44"/>
      <c r="F17" s="58"/>
      <c r="G17" s="64"/>
      <c r="H17" s="58"/>
      <c r="I17" s="58"/>
      <c r="J17" s="64"/>
      <c r="K17" s="58"/>
      <c r="L17" s="58"/>
      <c r="M17" s="64"/>
      <c r="N17" s="58"/>
      <c r="O17" s="58"/>
      <c r="P17" s="64"/>
      <c r="Q17" s="65"/>
      <c r="S17" s="1"/>
    </row>
    <row r="18" spans="1:23" ht="26.25" customHeight="1" x14ac:dyDescent="0.2">
      <c r="A18" s="18">
        <v>4</v>
      </c>
      <c r="B18" s="19"/>
      <c r="C18" s="123"/>
      <c r="D18" s="122"/>
      <c r="E18" s="44"/>
      <c r="F18" s="58"/>
      <c r="G18" s="64"/>
      <c r="H18" s="58"/>
      <c r="I18" s="58"/>
      <c r="J18" s="64"/>
      <c r="K18" s="58"/>
      <c r="L18" s="58"/>
      <c r="M18" s="64"/>
      <c r="N18" s="58"/>
      <c r="O18" s="58"/>
      <c r="P18" s="64"/>
      <c r="Q18" s="65"/>
      <c r="S18" s="1"/>
    </row>
    <row r="19" spans="1:23" ht="26.25" customHeight="1" thickBot="1" x14ac:dyDescent="0.25">
      <c r="A19" s="18">
        <v>5</v>
      </c>
      <c r="B19" s="19"/>
      <c r="C19" s="123"/>
      <c r="D19" s="122"/>
      <c r="E19" s="44"/>
      <c r="F19" s="58"/>
      <c r="G19" s="64"/>
      <c r="H19" s="58"/>
      <c r="I19" s="58"/>
      <c r="J19" s="64"/>
      <c r="K19" s="58"/>
      <c r="L19" s="58"/>
      <c r="M19" s="64"/>
      <c r="N19" s="58"/>
      <c r="O19" s="58"/>
      <c r="P19" s="64"/>
      <c r="Q19" s="65"/>
      <c r="S19" s="1"/>
    </row>
    <row r="20" spans="1:23" ht="33.75" customHeight="1" thickBot="1" x14ac:dyDescent="0.25">
      <c r="A20" s="131"/>
      <c r="B20" s="35"/>
      <c r="C20" s="36"/>
      <c r="D20" s="37"/>
      <c r="E20" s="38"/>
      <c r="F20" s="14"/>
      <c r="G20" s="69"/>
      <c r="H20" s="38"/>
      <c r="I20" s="14"/>
      <c r="J20" s="69"/>
      <c r="K20" s="38"/>
      <c r="L20" s="14"/>
      <c r="M20" s="69"/>
      <c r="N20" s="38"/>
      <c r="O20" s="14"/>
      <c r="P20" s="69"/>
      <c r="Q20" s="42"/>
      <c r="R20" s="92">
        <f>A20</f>
        <v>0</v>
      </c>
      <c r="S20" s="42">
        <f>G20</f>
        <v>0</v>
      </c>
      <c r="T20" s="69">
        <f>J20</f>
        <v>0</v>
      </c>
      <c r="U20" s="69">
        <f>M20</f>
        <v>0</v>
      </c>
      <c r="V20" s="69">
        <f>P20</f>
        <v>0</v>
      </c>
      <c r="W20" s="69">
        <f>Q20</f>
        <v>0</v>
      </c>
    </row>
    <row r="24" spans="1:23" ht="18.75" thickBot="1" x14ac:dyDescent="0.3">
      <c r="A24" s="89" t="s">
        <v>78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1:23" ht="38.25" customHeight="1" thickBot="1" x14ac:dyDescent="0.25">
      <c r="A25" s="57" t="s">
        <v>8</v>
      </c>
      <c r="B25" s="66" t="s">
        <v>0</v>
      </c>
      <c r="C25" s="67" t="str">
        <f>C13</f>
        <v>Prog. / Kat.</v>
      </c>
      <c r="D25" s="68" t="s">
        <v>1</v>
      </c>
      <c r="E25" s="29"/>
      <c r="F25" s="27"/>
      <c r="G25" s="30"/>
      <c r="H25" s="29"/>
      <c r="I25" s="27"/>
      <c r="J25" s="30"/>
      <c r="K25" s="29"/>
      <c r="L25" s="27"/>
      <c r="M25" s="30"/>
      <c r="N25" s="29"/>
      <c r="O25" s="27"/>
      <c r="P25" s="30"/>
      <c r="Q25" s="32" t="s">
        <v>9</v>
      </c>
      <c r="S25" s="112"/>
    </row>
    <row r="26" spans="1:23" s="8" customFormat="1" ht="14.25" customHeight="1" thickBot="1" x14ac:dyDescent="0.25">
      <c r="A26" s="5"/>
      <c r="B26" s="6"/>
      <c r="C26" s="7"/>
      <c r="D26" s="7"/>
      <c r="E26" s="31" t="s">
        <v>57</v>
      </c>
      <c r="F26" s="28" t="s">
        <v>58</v>
      </c>
      <c r="G26" s="25" t="s">
        <v>59</v>
      </c>
      <c r="H26" s="31" t="s">
        <v>57</v>
      </c>
      <c r="I26" s="28" t="s">
        <v>58</v>
      </c>
      <c r="J26" s="25" t="s">
        <v>59</v>
      </c>
      <c r="K26" s="31" t="s">
        <v>57</v>
      </c>
      <c r="L26" s="28" t="s">
        <v>58</v>
      </c>
      <c r="M26" s="25" t="s">
        <v>59</v>
      </c>
      <c r="N26" s="31" t="s">
        <v>57</v>
      </c>
      <c r="O26" s="28" t="s">
        <v>58</v>
      </c>
      <c r="P26" s="25" t="s">
        <v>59</v>
      </c>
      <c r="Q26" s="33" t="s">
        <v>60</v>
      </c>
    </row>
    <row r="27" spans="1:23" ht="26.25" customHeight="1" thickTop="1" x14ac:dyDescent="0.2">
      <c r="A27" s="18">
        <v>1</v>
      </c>
      <c r="B27" s="19"/>
      <c r="C27" s="123"/>
      <c r="D27" s="122"/>
      <c r="E27" s="44"/>
      <c r="F27" s="58"/>
      <c r="G27" s="64"/>
      <c r="H27" s="58"/>
      <c r="I27" s="58"/>
      <c r="J27" s="64"/>
      <c r="K27" s="58"/>
      <c r="L27" s="58"/>
      <c r="M27" s="64"/>
      <c r="N27" s="58"/>
      <c r="O27" s="58"/>
      <c r="P27" s="64"/>
      <c r="Q27" s="65"/>
      <c r="S27" s="1"/>
    </row>
    <row r="28" spans="1:23" ht="26.25" customHeight="1" x14ac:dyDescent="0.2">
      <c r="A28" s="18">
        <v>2</v>
      </c>
      <c r="B28" s="19"/>
      <c r="C28" s="123"/>
      <c r="D28" s="122"/>
      <c r="E28" s="44"/>
      <c r="F28" s="58"/>
      <c r="G28" s="64"/>
      <c r="H28" s="58"/>
      <c r="I28" s="58"/>
      <c r="J28" s="64"/>
      <c r="K28" s="58"/>
      <c r="L28" s="58"/>
      <c r="M28" s="64"/>
      <c r="N28" s="58"/>
      <c r="O28" s="58"/>
      <c r="P28" s="64"/>
      <c r="Q28" s="65"/>
      <c r="S28" s="1"/>
    </row>
    <row r="29" spans="1:23" ht="26.25" customHeight="1" x14ac:dyDescent="0.2">
      <c r="A29" s="18">
        <v>3</v>
      </c>
      <c r="B29" s="19"/>
      <c r="C29" s="123"/>
      <c r="D29" s="122"/>
      <c r="E29" s="44"/>
      <c r="F29" s="58"/>
      <c r="G29" s="64"/>
      <c r="H29" s="58"/>
      <c r="I29" s="58"/>
      <c r="J29" s="64"/>
      <c r="K29" s="58"/>
      <c r="L29" s="58"/>
      <c r="M29" s="64"/>
      <c r="N29" s="58"/>
      <c r="O29" s="58"/>
      <c r="P29" s="64"/>
      <c r="Q29" s="65"/>
      <c r="S29" s="1"/>
    </row>
    <row r="30" spans="1:23" ht="26.25" customHeight="1" x14ac:dyDescent="0.2">
      <c r="A30" s="18">
        <v>4</v>
      </c>
      <c r="B30" s="19"/>
      <c r="C30" s="123"/>
      <c r="D30" s="63"/>
      <c r="E30" s="44"/>
      <c r="F30" s="58"/>
      <c r="G30" s="64"/>
      <c r="H30" s="58"/>
      <c r="I30" s="58"/>
      <c r="J30" s="64"/>
      <c r="K30" s="58"/>
      <c r="L30" s="58"/>
      <c r="M30" s="64"/>
      <c r="N30" s="58"/>
      <c r="O30" s="58"/>
      <c r="P30" s="64"/>
      <c r="Q30" s="65"/>
      <c r="S30" s="1"/>
    </row>
    <row r="31" spans="1:23" ht="26.25" customHeight="1" thickBot="1" x14ac:dyDescent="0.25">
      <c r="A31" s="18">
        <v>5</v>
      </c>
      <c r="B31" s="19"/>
      <c r="C31" s="123"/>
      <c r="D31" s="63"/>
      <c r="E31" s="44"/>
      <c r="F31" s="58"/>
      <c r="G31" s="64"/>
      <c r="H31" s="58"/>
      <c r="I31" s="58"/>
      <c r="J31" s="64"/>
      <c r="K31" s="58"/>
      <c r="L31" s="58"/>
      <c r="M31" s="64"/>
      <c r="N31" s="58"/>
      <c r="O31" s="58"/>
      <c r="P31" s="64"/>
      <c r="Q31" s="65"/>
      <c r="S31" s="1"/>
    </row>
    <row r="32" spans="1:23" ht="33.75" customHeight="1" thickBot="1" x14ac:dyDescent="0.25">
      <c r="A32" s="131"/>
      <c r="B32" s="35"/>
      <c r="C32" s="36"/>
      <c r="D32" s="37"/>
      <c r="E32" s="38"/>
      <c r="F32" s="14"/>
      <c r="G32" s="69" t="e">
        <f>SUM(G27:G31)-MIN(G27:G31)-SMALL(G27:G31,2)</f>
        <v>#NUM!</v>
      </c>
      <c r="H32" s="38"/>
      <c r="I32" s="14"/>
      <c r="J32" s="69" t="e">
        <f>SUM(J27:J31)-MIN(J27:J31)-SMALL(J27:J31,2)</f>
        <v>#NUM!</v>
      </c>
      <c r="K32" s="38"/>
      <c r="L32" s="14"/>
      <c r="M32" s="69" t="e">
        <f>SUM(M27:M31)-MIN(M27:M31)-SMALL(M27:M31,2)</f>
        <v>#NUM!</v>
      </c>
      <c r="N32" s="38"/>
      <c r="O32" s="14"/>
      <c r="P32" s="69" t="e">
        <f>SUM(P27:P31)-MIN(P27:P31)-SMALL(P27:P31,2)</f>
        <v>#NUM!</v>
      </c>
      <c r="Q32" s="42" t="e">
        <f>SUM(P32,M32,J32,G32)</f>
        <v>#NUM!</v>
      </c>
      <c r="R32" s="92">
        <f>A32</f>
        <v>0</v>
      </c>
      <c r="S32" s="42" t="e">
        <f>G32</f>
        <v>#NUM!</v>
      </c>
      <c r="T32" s="69" t="e">
        <f>J32</f>
        <v>#NUM!</v>
      </c>
      <c r="U32" s="69" t="e">
        <f>M32</f>
        <v>#NUM!</v>
      </c>
      <c r="V32" s="69" t="e">
        <f>P32</f>
        <v>#NUM!</v>
      </c>
      <c r="W32" s="69" t="e">
        <f>Q32</f>
        <v>#NUM!</v>
      </c>
    </row>
    <row r="33" spans="1:23" ht="38.25" customHeight="1" thickBot="1" x14ac:dyDescent="0.25">
      <c r="A33" s="57" t="s">
        <v>8</v>
      </c>
      <c r="B33" s="66" t="s">
        <v>0</v>
      </c>
      <c r="C33" s="67" t="str">
        <f>C25</f>
        <v>Prog. / Kat.</v>
      </c>
      <c r="D33" s="68" t="s">
        <v>1</v>
      </c>
      <c r="E33" s="29"/>
      <c r="F33" s="27"/>
      <c r="G33" s="30"/>
      <c r="H33" s="29"/>
      <c r="I33" s="27"/>
      <c r="J33" s="30"/>
      <c r="K33" s="29"/>
      <c r="L33" s="27"/>
      <c r="M33" s="30"/>
      <c r="N33" s="29"/>
      <c r="O33" s="27"/>
      <c r="P33" s="30"/>
      <c r="Q33" s="32" t="s">
        <v>9</v>
      </c>
      <c r="S33" s="112"/>
    </row>
    <row r="34" spans="1:23" s="8" customFormat="1" ht="14.25" customHeight="1" thickBot="1" x14ac:dyDescent="0.25">
      <c r="A34" s="5"/>
      <c r="B34" s="6"/>
      <c r="C34" s="7"/>
      <c r="D34" s="7"/>
      <c r="E34" s="31" t="s">
        <v>57</v>
      </c>
      <c r="F34" s="28" t="s">
        <v>58</v>
      </c>
      <c r="G34" s="25" t="s">
        <v>59</v>
      </c>
      <c r="H34" s="31" t="s">
        <v>57</v>
      </c>
      <c r="I34" s="28" t="s">
        <v>58</v>
      </c>
      <c r="J34" s="25" t="s">
        <v>59</v>
      </c>
      <c r="K34" s="31" t="s">
        <v>57</v>
      </c>
      <c r="L34" s="28" t="s">
        <v>58</v>
      </c>
      <c r="M34" s="25" t="s">
        <v>59</v>
      </c>
      <c r="N34" s="31" t="s">
        <v>57</v>
      </c>
      <c r="O34" s="28" t="s">
        <v>58</v>
      </c>
      <c r="P34" s="25" t="s">
        <v>59</v>
      </c>
      <c r="Q34" s="33" t="s">
        <v>60</v>
      </c>
    </row>
    <row r="35" spans="1:23" ht="26.25" customHeight="1" thickTop="1" x14ac:dyDescent="0.2">
      <c r="A35" s="18">
        <v>1</v>
      </c>
      <c r="B35" s="19"/>
      <c r="C35" s="123"/>
      <c r="D35" s="122"/>
      <c r="E35" s="44"/>
      <c r="F35" s="58"/>
      <c r="G35" s="64"/>
      <c r="H35" s="58"/>
      <c r="I35" s="58"/>
      <c r="J35" s="64"/>
      <c r="K35" s="58"/>
      <c r="L35" s="58"/>
      <c r="M35" s="64"/>
      <c r="N35" s="58"/>
      <c r="O35" s="58"/>
      <c r="P35" s="64"/>
      <c r="Q35" s="65"/>
      <c r="S35" s="1"/>
    </row>
    <row r="36" spans="1:23" ht="26.25" customHeight="1" x14ac:dyDescent="0.2">
      <c r="A36" s="18">
        <v>2</v>
      </c>
      <c r="B36" s="19"/>
      <c r="C36" s="123"/>
      <c r="D36" s="122"/>
      <c r="E36" s="44"/>
      <c r="F36" s="58"/>
      <c r="G36" s="64"/>
      <c r="H36" s="58"/>
      <c r="I36" s="58"/>
      <c r="J36" s="64"/>
      <c r="K36" s="58"/>
      <c r="L36" s="58"/>
      <c r="M36" s="64"/>
      <c r="N36" s="58"/>
      <c r="O36" s="58"/>
      <c r="P36" s="64"/>
      <c r="Q36" s="65"/>
      <c r="S36" s="1"/>
    </row>
    <row r="37" spans="1:23" ht="26.25" customHeight="1" x14ac:dyDescent="0.2">
      <c r="A37" s="18">
        <v>3</v>
      </c>
      <c r="B37" s="19"/>
      <c r="C37" s="123"/>
      <c r="D37" s="122"/>
      <c r="E37" s="44"/>
      <c r="F37" s="58"/>
      <c r="G37" s="64"/>
      <c r="H37" s="58"/>
      <c r="I37" s="58"/>
      <c r="J37" s="64"/>
      <c r="K37" s="58"/>
      <c r="L37" s="58"/>
      <c r="M37" s="64"/>
      <c r="N37" s="58"/>
      <c r="O37" s="58"/>
      <c r="P37" s="64"/>
      <c r="Q37" s="65"/>
      <c r="S37" s="1"/>
    </row>
    <row r="38" spans="1:23" ht="26.25" customHeight="1" x14ac:dyDescent="0.2">
      <c r="A38" s="18">
        <v>4</v>
      </c>
      <c r="B38" s="19"/>
      <c r="C38" s="123"/>
      <c r="D38" s="122"/>
      <c r="E38" s="44"/>
      <c r="F38" s="58"/>
      <c r="G38" s="64"/>
      <c r="H38" s="58"/>
      <c r="I38" s="58"/>
      <c r="J38" s="64"/>
      <c r="K38" s="58"/>
      <c r="L38" s="58"/>
      <c r="M38" s="64"/>
      <c r="N38" s="58"/>
      <c r="O38" s="58"/>
      <c r="P38" s="64"/>
      <c r="Q38" s="65"/>
      <c r="S38" s="1"/>
    </row>
    <row r="39" spans="1:23" ht="26.25" customHeight="1" thickBot="1" x14ac:dyDescent="0.25">
      <c r="A39" s="18">
        <v>5</v>
      </c>
      <c r="B39" s="19"/>
      <c r="C39" s="123"/>
      <c r="D39" s="122"/>
      <c r="E39" s="44"/>
      <c r="F39" s="58"/>
      <c r="G39" s="64"/>
      <c r="H39" s="58"/>
      <c r="I39" s="58"/>
      <c r="J39" s="64"/>
      <c r="K39" s="58"/>
      <c r="L39" s="58"/>
      <c r="M39" s="64"/>
      <c r="N39" s="58"/>
      <c r="O39" s="58"/>
      <c r="P39" s="64"/>
      <c r="Q39" s="65"/>
      <c r="S39" s="1"/>
    </row>
    <row r="40" spans="1:23" ht="33.75" customHeight="1" thickBot="1" x14ac:dyDescent="0.25">
      <c r="A40" s="131"/>
      <c r="B40" s="35"/>
      <c r="C40" s="36"/>
      <c r="D40" s="37"/>
      <c r="E40" s="38"/>
      <c r="F40" s="14"/>
      <c r="G40" s="69"/>
      <c r="H40" s="38"/>
      <c r="I40" s="14"/>
      <c r="J40" s="69"/>
      <c r="K40" s="38"/>
      <c r="L40" s="14"/>
      <c r="M40" s="69"/>
      <c r="N40" s="38"/>
      <c r="O40" s="14"/>
      <c r="P40" s="69"/>
      <c r="Q40" s="42"/>
      <c r="R40" s="92">
        <f>A40</f>
        <v>0</v>
      </c>
      <c r="S40" s="42">
        <f>G40</f>
        <v>0</v>
      </c>
      <c r="T40" s="69">
        <f>J40</f>
        <v>0</v>
      </c>
      <c r="U40" s="69">
        <f>M40</f>
        <v>0</v>
      </c>
      <c r="V40" s="69">
        <f>P40</f>
        <v>0</v>
      </c>
      <c r="W40" s="69">
        <f>Q40</f>
        <v>0</v>
      </c>
    </row>
  </sheetData>
  <mergeCells count="2">
    <mergeCell ref="A1:Q1"/>
    <mergeCell ref="A2:Q2"/>
  </mergeCells>
  <pageMargins left="0.3" right="0.28999999999999998" top="0.47" bottom="0.27" header="0.32" footer="0.23"/>
  <pageSetup paperSize="9" scale="5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0"/>
  <sheetViews>
    <sheetView showGridLines="0" zoomScale="70" zoomScaleNormal="70" zoomScaleSheetLayoutView="70" workbookViewId="0">
      <pane ySplit="1" topLeftCell="A2" activePane="bottomLeft" state="frozen"/>
      <selection activeCell="T26" sqref="T26"/>
      <selection pane="bottomLeft" activeCell="P20" sqref="P20"/>
    </sheetView>
  </sheetViews>
  <sheetFormatPr defaultRowHeight="12.75" x14ac:dyDescent="0.2"/>
  <cols>
    <col min="2" max="2" width="6.85546875" customWidth="1"/>
    <col min="3" max="3" width="48.5703125" customWidth="1"/>
    <col min="4" max="8" width="16.42578125" customWidth="1"/>
    <col min="11" max="13" width="9.140625" style="124"/>
  </cols>
  <sheetData>
    <row r="1" spans="1:17" ht="30.75" customHeight="1" x14ac:dyDescent="0.2">
      <c r="B1" s="259" t="s">
        <v>77</v>
      </c>
      <c r="C1" s="259"/>
      <c r="D1" s="259"/>
      <c r="E1" s="259"/>
      <c r="F1" s="259"/>
      <c r="G1" s="259"/>
      <c r="H1" s="259"/>
      <c r="K1" s="126"/>
      <c r="L1" s="126"/>
      <c r="M1" s="126"/>
    </row>
    <row r="2" spans="1:17" ht="18" x14ac:dyDescent="0.2">
      <c r="A2" s="237"/>
      <c r="B2" s="259" t="s">
        <v>76</v>
      </c>
      <c r="C2" s="259"/>
      <c r="D2" s="259"/>
      <c r="E2" s="259"/>
      <c r="F2" s="259"/>
      <c r="G2" s="259"/>
      <c r="H2" s="259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8.75" thickBot="1" x14ac:dyDescent="0.3">
      <c r="B3" s="89" t="str">
        <f>'ŽSG_ekipno B'!A4</f>
        <v>Ekipa (3 + 2) B Mlađe Kadetkinje</v>
      </c>
      <c r="C3" s="109"/>
      <c r="D3" s="109"/>
      <c r="E3" s="109"/>
      <c r="F3" s="109"/>
      <c r="G3" s="90"/>
      <c r="H3" s="110" t="str">
        <f>'ŽSG Liste C I-turnus'!Q4</f>
        <v>Ogulin, 27.10.2018.</v>
      </c>
      <c r="K3" s="126"/>
      <c r="L3" s="126"/>
      <c r="M3" s="126"/>
    </row>
    <row r="4" spans="1:17" ht="38.25" customHeight="1" thickBot="1" x14ac:dyDescent="0.25">
      <c r="B4" s="57" t="s">
        <v>8</v>
      </c>
      <c r="C4" s="111" t="s">
        <v>13</v>
      </c>
      <c r="D4" s="93"/>
      <c r="E4" s="97"/>
      <c r="F4" s="93"/>
      <c r="G4" s="93"/>
      <c r="H4" s="32" t="s">
        <v>9</v>
      </c>
      <c r="K4" s="126"/>
      <c r="L4" s="126"/>
      <c r="M4" s="126"/>
    </row>
    <row r="5" spans="1:17" s="8" customFormat="1" ht="14.25" customHeight="1" thickBot="1" x14ac:dyDescent="0.25">
      <c r="B5" s="5"/>
      <c r="C5" s="6"/>
      <c r="D5" s="94" t="s">
        <v>59</v>
      </c>
      <c r="E5" s="98" t="s">
        <v>59</v>
      </c>
      <c r="F5" s="94" t="s">
        <v>59</v>
      </c>
      <c r="G5" s="94" t="s">
        <v>59</v>
      </c>
      <c r="H5" s="99"/>
      <c r="K5" s="125"/>
      <c r="L5" s="125"/>
      <c r="M5" s="125"/>
    </row>
    <row r="6" spans="1:17" ht="33.75" customHeight="1" thickTop="1" x14ac:dyDescent="0.2">
      <c r="B6" s="103">
        <v>1</v>
      </c>
      <c r="C6" s="104">
        <f>'ŽSG_ekipno B'!R12</f>
        <v>0</v>
      </c>
      <c r="D6" s="100" t="e">
        <f>'ŽSG_ekipno B'!S12</f>
        <v>#NUM!</v>
      </c>
      <c r="E6" s="101" t="e">
        <f>'ŽSG_ekipno B'!T12</f>
        <v>#NUM!</v>
      </c>
      <c r="F6" s="100" t="e">
        <f>'ŽSG_ekipno B'!U12</f>
        <v>#NUM!</v>
      </c>
      <c r="G6" s="100" t="e">
        <f>'ŽSG_ekipno B'!V12</f>
        <v>#NUM!</v>
      </c>
      <c r="H6" s="102" t="e">
        <f>'ŽSG_ekipno B'!W12</f>
        <v>#NUM!</v>
      </c>
      <c r="I6" s="1"/>
    </row>
    <row r="7" spans="1:17" ht="33.75" customHeight="1" x14ac:dyDescent="0.2">
      <c r="B7" s="105">
        <v>2</v>
      </c>
      <c r="C7" s="106"/>
      <c r="D7" s="95"/>
      <c r="E7" s="95"/>
      <c r="F7" s="95"/>
      <c r="G7" s="95"/>
      <c r="H7" s="91"/>
      <c r="I7" s="1"/>
    </row>
    <row r="8" spans="1:17" ht="33.75" customHeight="1" x14ac:dyDescent="0.2">
      <c r="B8" s="105">
        <v>3</v>
      </c>
      <c r="C8" s="106"/>
      <c r="D8" s="95"/>
      <c r="E8" s="95"/>
      <c r="F8" s="95"/>
      <c r="G8" s="95"/>
      <c r="H8" s="91"/>
      <c r="I8" s="1"/>
    </row>
    <row r="9" spans="1:17" ht="33.75" customHeight="1" x14ac:dyDescent="0.2">
      <c r="B9" s="105">
        <v>4</v>
      </c>
      <c r="C9" s="106"/>
      <c r="D9" s="95"/>
      <c r="E9" s="95"/>
      <c r="F9" s="95"/>
      <c r="G9" s="95"/>
      <c r="H9" s="91"/>
      <c r="I9" s="1"/>
    </row>
    <row r="10" spans="1:17" ht="33.75" customHeight="1" thickBot="1" x14ac:dyDescent="0.25">
      <c r="B10" s="107">
        <v>5</v>
      </c>
      <c r="C10" s="108"/>
      <c r="D10" s="96"/>
      <c r="E10" s="96"/>
      <c r="F10" s="96"/>
      <c r="G10" s="96"/>
      <c r="H10" s="82"/>
      <c r="I10" s="1"/>
    </row>
    <row r="13" spans="1:17" ht="18.75" thickBot="1" x14ac:dyDescent="0.3">
      <c r="B13" s="89" t="str">
        <f>'ŽSG_ekipno B'!A24</f>
        <v>Ekipa (3+ 2) B Mlađe Juniorke</v>
      </c>
      <c r="C13" s="109"/>
      <c r="D13" s="109"/>
      <c r="E13" s="109"/>
      <c r="F13" s="109"/>
      <c r="G13" s="90"/>
      <c r="H13" s="110" t="str">
        <f>H3</f>
        <v>Ogulin, 27.10.2018.</v>
      </c>
    </row>
    <row r="14" spans="1:17" ht="38.25" customHeight="1" thickBot="1" x14ac:dyDescent="0.25">
      <c r="B14" s="57" t="s">
        <v>8</v>
      </c>
      <c r="C14" s="111" t="s">
        <v>13</v>
      </c>
      <c r="D14" s="93"/>
      <c r="E14" s="97"/>
      <c r="F14" s="93"/>
      <c r="G14" s="93"/>
      <c r="H14" s="32" t="s">
        <v>9</v>
      </c>
    </row>
    <row r="15" spans="1:17" s="8" customFormat="1" ht="14.25" customHeight="1" thickBot="1" x14ac:dyDescent="0.25">
      <c r="B15" s="5"/>
      <c r="C15" s="6"/>
      <c r="D15" s="94" t="s">
        <v>59</v>
      </c>
      <c r="E15" s="98" t="s">
        <v>59</v>
      </c>
      <c r="F15" s="94" t="s">
        <v>59</v>
      </c>
      <c r="G15" s="94" t="s">
        <v>59</v>
      </c>
      <c r="H15" s="140" t="s">
        <v>59</v>
      </c>
      <c r="K15" s="125"/>
      <c r="L15" s="125"/>
      <c r="M15" s="125"/>
    </row>
    <row r="16" spans="1:17" ht="33.75" customHeight="1" thickTop="1" x14ac:dyDescent="0.2">
      <c r="B16" s="103">
        <v>1</v>
      </c>
      <c r="C16" s="104">
        <f>'ŽSG_ekipno B'!R32</f>
        <v>0</v>
      </c>
      <c r="D16" s="100" t="e">
        <f>'ŽSG_ekipno B'!S32</f>
        <v>#NUM!</v>
      </c>
      <c r="E16" s="101" t="e">
        <f>'ŽSG_ekipno B'!T32</f>
        <v>#NUM!</v>
      </c>
      <c r="F16" s="100" t="e">
        <f>'ŽSG_ekipno B'!U32</f>
        <v>#NUM!</v>
      </c>
      <c r="G16" s="100" t="e">
        <f>'ŽSG_ekipno B'!V32</f>
        <v>#NUM!</v>
      </c>
      <c r="H16" s="102" t="e">
        <f>'ŽSG_ekipno B'!W32</f>
        <v>#NUM!</v>
      </c>
      <c r="I16" s="1"/>
    </row>
    <row r="17" spans="2:9" ht="33.75" customHeight="1" x14ac:dyDescent="0.2">
      <c r="B17" s="105">
        <v>2</v>
      </c>
      <c r="C17" s="106"/>
      <c r="D17" s="95"/>
      <c r="E17" s="95"/>
      <c r="F17" s="95"/>
      <c r="G17" s="95"/>
      <c r="H17" s="91"/>
      <c r="I17" s="1"/>
    </row>
    <row r="18" spans="2:9" ht="33.75" customHeight="1" x14ac:dyDescent="0.2">
      <c r="B18" s="105">
        <v>3</v>
      </c>
      <c r="C18" s="106"/>
      <c r="D18" s="95"/>
      <c r="E18" s="95"/>
      <c r="F18" s="95"/>
      <c r="G18" s="95"/>
      <c r="H18" s="91"/>
      <c r="I18" s="1"/>
    </row>
    <row r="19" spans="2:9" ht="33.75" customHeight="1" x14ac:dyDescent="0.2">
      <c r="B19" s="105">
        <v>4</v>
      </c>
      <c r="C19" s="106"/>
      <c r="D19" s="95"/>
      <c r="E19" s="95"/>
      <c r="F19" s="95"/>
      <c r="G19" s="95"/>
      <c r="H19" s="91"/>
      <c r="I19" s="1"/>
    </row>
    <row r="20" spans="2:9" ht="33.75" customHeight="1" thickBot="1" x14ac:dyDescent="0.25">
      <c r="B20" s="107">
        <v>5</v>
      </c>
      <c r="C20" s="108"/>
      <c r="D20" s="96"/>
      <c r="E20" s="96"/>
      <c r="F20" s="96"/>
      <c r="G20" s="96"/>
      <c r="H20" s="82"/>
      <c r="I20" s="1"/>
    </row>
  </sheetData>
  <mergeCells count="2">
    <mergeCell ref="B1:H1"/>
    <mergeCell ref="B2:H2"/>
  </mergeCells>
  <pageMargins left="0.3" right="0.28999999999999998" top="0.47" bottom="0.27" header="0.32" footer="0.23"/>
  <pageSetup paperSize="9" scale="64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M16"/>
  <sheetViews>
    <sheetView showGridLines="0" zoomScale="70" zoomScaleNormal="70" zoomScaleSheetLayoutView="70" workbookViewId="0">
      <pane ySplit="1" topLeftCell="A2" activePane="bottomLeft" state="frozen"/>
      <selection activeCell="T26" sqref="T26"/>
      <selection pane="bottomLeft" activeCell="I25" sqref="I25"/>
    </sheetView>
  </sheetViews>
  <sheetFormatPr defaultRowHeight="12.75" x14ac:dyDescent="0.2"/>
  <cols>
    <col min="2" max="2" width="6.85546875" customWidth="1"/>
    <col min="3" max="3" width="48.5703125" customWidth="1"/>
    <col min="4" max="8" width="16.42578125" customWidth="1"/>
    <col min="11" max="13" width="9.140625" style="124"/>
  </cols>
  <sheetData>
    <row r="1" spans="2:13" ht="30.75" customHeight="1" x14ac:dyDescent="0.2">
      <c r="B1" s="259" t="str">
        <f>'ŽSG Liste C I-turnus'!Q84</f>
        <v>" 15. KUP HRVATSKE U SPORTSKOJ GIMNASTICI REGIJE ZAPAD" 3 - KOLO</v>
      </c>
      <c r="C1" s="259"/>
      <c r="D1" s="259"/>
      <c r="E1" s="259"/>
      <c r="F1" s="259"/>
      <c r="G1" s="259"/>
      <c r="H1" s="259"/>
      <c r="K1" s="126"/>
      <c r="L1" s="126"/>
      <c r="M1" s="126"/>
    </row>
    <row r="2" spans="2:13" ht="15" x14ac:dyDescent="0.2">
      <c r="K2" s="126"/>
      <c r="L2" s="126"/>
      <c r="M2" s="126"/>
    </row>
    <row r="3" spans="2:13" ht="18.75" thickBot="1" x14ac:dyDescent="0.3">
      <c r="B3" s="89" t="str">
        <f>'ŽSG_ekipno C2'!A4</f>
        <v>Ekipa (4 + 2) C Juniorke</v>
      </c>
      <c r="C3" s="109"/>
      <c r="D3" s="109"/>
      <c r="E3" s="109"/>
      <c r="F3" s="109"/>
      <c r="G3" s="90"/>
      <c r="H3" s="110" t="str">
        <f>'ŽSG Liste C I-turnus'!Q4</f>
        <v>Ogulin, 27.10.2018.</v>
      </c>
      <c r="K3" s="126"/>
      <c r="L3" s="126"/>
      <c r="M3" s="126"/>
    </row>
    <row r="4" spans="2:13" ht="38.25" customHeight="1" thickBot="1" x14ac:dyDescent="0.25">
      <c r="B4" s="57" t="s">
        <v>8</v>
      </c>
      <c r="C4" s="111" t="s">
        <v>13</v>
      </c>
      <c r="D4" s="93"/>
      <c r="E4" s="97"/>
      <c r="F4" s="93"/>
      <c r="G4" s="93"/>
      <c r="H4" s="32" t="s">
        <v>9</v>
      </c>
      <c r="K4" s="126"/>
      <c r="L4" s="126"/>
      <c r="M4" s="126"/>
    </row>
    <row r="5" spans="2:13" s="8" customFormat="1" ht="14.25" customHeight="1" thickBot="1" x14ac:dyDescent="0.25">
      <c r="B5" s="5"/>
      <c r="C5" s="6"/>
      <c r="D5" s="94" t="s">
        <v>59</v>
      </c>
      <c r="E5" s="98" t="s">
        <v>59</v>
      </c>
      <c r="F5" s="94" t="s">
        <v>59</v>
      </c>
      <c r="G5" s="94" t="s">
        <v>59</v>
      </c>
      <c r="H5" s="99"/>
      <c r="K5" s="125"/>
      <c r="L5" s="125"/>
      <c r="M5" s="125"/>
    </row>
    <row r="6" spans="2:13" ht="33.75" customHeight="1" thickTop="1" x14ac:dyDescent="0.2">
      <c r="B6" s="103">
        <v>1</v>
      </c>
      <c r="C6" s="104" t="str">
        <f>'ŽSG_ekipno C2'!R13</f>
        <v>GK SOKOL - KARLOVAC</v>
      </c>
      <c r="D6" s="100">
        <f>'ŽSG_ekipno C2'!S13</f>
        <v>63.900000000000006</v>
      </c>
      <c r="E6" s="101">
        <f>'ŽSG_ekipno C2'!T13</f>
        <v>61.999999999999993</v>
      </c>
      <c r="F6" s="100">
        <f>'ŽSG_ekipno C2'!U13</f>
        <v>59.400000000000006</v>
      </c>
      <c r="G6" s="100">
        <f>'ŽSG_ekipno C2'!V13</f>
        <v>60.599999999999994</v>
      </c>
      <c r="H6" s="102">
        <f>'ŽSG_ekipno C2'!W13</f>
        <v>245.9</v>
      </c>
      <c r="I6" s="1"/>
    </row>
    <row r="7" spans="2:13" ht="33.75" customHeight="1" x14ac:dyDescent="0.2">
      <c r="B7" s="105">
        <v>2</v>
      </c>
      <c r="C7" s="106"/>
      <c r="D7" s="95"/>
      <c r="E7" s="95"/>
      <c r="F7" s="95"/>
      <c r="G7" s="95"/>
      <c r="H7" s="91"/>
      <c r="I7" s="1"/>
    </row>
    <row r="8" spans="2:13" ht="33.75" customHeight="1" thickBot="1" x14ac:dyDescent="0.25">
      <c r="B8" s="107">
        <v>3</v>
      </c>
      <c r="C8" s="108"/>
      <c r="D8" s="96"/>
      <c r="E8" s="96"/>
      <c r="F8" s="96"/>
      <c r="G8" s="96"/>
      <c r="H8" s="82"/>
      <c r="I8" s="1"/>
    </row>
    <row r="11" spans="2:13" ht="18.75" thickBot="1" x14ac:dyDescent="0.3">
      <c r="B11" s="89" t="str">
        <f>'ŽSG_ekipno C2'!A26</f>
        <v>Ekipa (3+3) C Seniorke</v>
      </c>
      <c r="C11" s="109"/>
      <c r="D11" s="109"/>
      <c r="E11" s="109"/>
      <c r="F11" s="109"/>
      <c r="G11" s="90"/>
      <c r="H11" s="110" t="str">
        <f>H3</f>
        <v>Ogulin, 27.10.2018.</v>
      </c>
    </row>
    <row r="12" spans="2:13" ht="38.25" customHeight="1" thickBot="1" x14ac:dyDescent="0.25">
      <c r="B12" s="57" t="s">
        <v>8</v>
      </c>
      <c r="C12" s="111" t="s">
        <v>13</v>
      </c>
      <c r="D12" s="93"/>
      <c r="E12" s="97"/>
      <c r="F12" s="93"/>
      <c r="G12" s="93"/>
      <c r="H12" s="32" t="s">
        <v>9</v>
      </c>
    </row>
    <row r="13" spans="2:13" s="8" customFormat="1" ht="14.25" customHeight="1" thickBot="1" x14ac:dyDescent="0.25">
      <c r="B13" s="5"/>
      <c r="C13" s="6"/>
      <c r="D13" s="94" t="s">
        <v>59</v>
      </c>
      <c r="E13" s="98" t="s">
        <v>59</v>
      </c>
      <c r="F13" s="94" t="s">
        <v>59</v>
      </c>
      <c r="G13" s="94" t="s">
        <v>59</v>
      </c>
      <c r="H13" s="140" t="s">
        <v>59</v>
      </c>
      <c r="K13" s="125"/>
      <c r="L13" s="125"/>
      <c r="M13" s="125"/>
    </row>
    <row r="14" spans="2:13" ht="33.75" customHeight="1" thickTop="1" x14ac:dyDescent="0.2">
      <c r="B14" s="103">
        <v>1</v>
      </c>
      <c r="C14" s="104" t="str">
        <f>'ŽSG_ekipno C2'!R35</f>
        <v>GK RIJEKA</v>
      </c>
      <c r="D14" s="100">
        <f>'ŽSG_ekipno C2'!S35</f>
        <v>48</v>
      </c>
      <c r="E14" s="101">
        <f>'ŽSG_ekipno C2'!T35</f>
        <v>44.400000000000006</v>
      </c>
      <c r="F14" s="100">
        <f>'ŽSG_ekipno C2'!U35</f>
        <v>42.399999999999991</v>
      </c>
      <c r="G14" s="100">
        <f>'ŽSG_ekipno C2'!V35</f>
        <v>45.2</v>
      </c>
      <c r="H14" s="102">
        <f>'ŽSG_ekipno C2'!W35</f>
        <v>180</v>
      </c>
      <c r="I14" s="1"/>
    </row>
    <row r="15" spans="2:13" ht="33.75" customHeight="1" x14ac:dyDescent="0.2">
      <c r="B15" s="105">
        <v>2</v>
      </c>
      <c r="C15" s="106"/>
      <c r="D15" s="95"/>
      <c r="E15" s="95"/>
      <c r="F15" s="95"/>
      <c r="G15" s="95"/>
      <c r="H15" s="91"/>
      <c r="I15" s="1"/>
    </row>
    <row r="16" spans="2:13" ht="33.75" customHeight="1" thickBot="1" x14ac:dyDescent="0.25">
      <c r="B16" s="107">
        <v>3</v>
      </c>
      <c r="C16" s="108"/>
      <c r="D16" s="96"/>
      <c r="E16" s="96"/>
      <c r="F16" s="96"/>
      <c r="G16" s="96"/>
      <c r="H16" s="82"/>
      <c r="I16" s="1"/>
    </row>
  </sheetData>
  <sortState ref="C15:H18">
    <sortCondition descending="1" ref="H15:H18"/>
  </sortState>
  <mergeCells count="1">
    <mergeCell ref="B1:H1"/>
  </mergeCells>
  <pageMargins left="0.3" right="0.28999999999999998" top="0.47" bottom="0.27" header="0.32" footer="0.23"/>
  <pageSetup paperSize="9" scale="63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6"/>
  <sheetViews>
    <sheetView showGridLines="0" tabSelected="1" zoomScale="70" zoomScaleNormal="70" zoomScaleSheetLayoutView="70" workbookViewId="0">
      <pane ySplit="2" topLeftCell="A3" activePane="bottomLeft" state="frozen"/>
      <selection pane="bottomLeft" activeCell="S12" sqref="S12"/>
    </sheetView>
  </sheetViews>
  <sheetFormatPr defaultRowHeight="12.75" x14ac:dyDescent="0.2"/>
  <cols>
    <col min="1" max="1" width="7.5703125" customWidth="1"/>
    <col min="2" max="2" width="29.7109375" bestFit="1" customWidth="1"/>
    <col min="3" max="3" width="17.42578125" bestFit="1" customWidth="1"/>
    <col min="4" max="4" width="16.140625" customWidth="1"/>
    <col min="5" max="16" width="7.28515625" customWidth="1"/>
    <col min="17" max="17" width="12.28515625" customWidth="1"/>
    <col min="19" max="21" width="9.140625" style="124"/>
  </cols>
  <sheetData>
    <row r="1" spans="1:21" ht="29.25" customHeight="1" x14ac:dyDescent="0.2">
      <c r="A1" s="259" t="str">
        <f>'ŽSG Liste C I-turnus'!Q1</f>
        <v>" 15. KUP HRVATSKE U SPORTSKOJ GIMNASTICI REGIJE ZAPAD" 3 - KOLO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S1" s="127"/>
      <c r="T1" s="127"/>
      <c r="U1" s="127"/>
    </row>
    <row r="2" spans="1:21" ht="15" customHeight="1" x14ac:dyDescent="0.2">
      <c r="A2" s="259" t="s">
        <v>61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S2" s="127"/>
      <c r="T2" s="127"/>
      <c r="U2" s="127"/>
    </row>
    <row r="3" spans="1:21" x14ac:dyDescent="0.2">
      <c r="A3" s="132"/>
    </row>
    <row r="4" spans="1:21" ht="18.75" thickBot="1" x14ac:dyDescent="0.3">
      <c r="A4" s="34" t="s">
        <v>85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Q4" s="56" t="str">
        <f>'ŽSG Liste C I-turnus'!Q4</f>
        <v>Ogulin, 27.10.2018.</v>
      </c>
    </row>
    <row r="5" spans="1:21" ht="45" customHeight="1" thickBot="1" x14ac:dyDescent="0.25">
      <c r="A5" s="78" t="s">
        <v>11</v>
      </c>
      <c r="B5" s="66" t="s">
        <v>0</v>
      </c>
      <c r="C5" s="67" t="str">
        <f>'ŽSG Liste C I-turnus'!C7</f>
        <v>Prog. / Kat.</v>
      </c>
      <c r="D5" s="68" t="s">
        <v>1</v>
      </c>
      <c r="E5" s="29"/>
      <c r="F5" s="27"/>
      <c r="G5" s="30"/>
      <c r="H5" s="29"/>
      <c r="I5" s="27"/>
      <c r="J5" s="30"/>
      <c r="K5" s="29"/>
      <c r="L5" s="27"/>
      <c r="M5" s="30"/>
      <c r="N5" s="29"/>
      <c r="O5" s="27"/>
      <c r="P5" s="30"/>
      <c r="Q5" s="32" t="s">
        <v>9</v>
      </c>
    </row>
    <row r="6" spans="1:21" s="8" customFormat="1" ht="15" customHeight="1" thickBot="1" x14ac:dyDescent="0.25">
      <c r="A6" s="5"/>
      <c r="B6" s="6"/>
      <c r="C6" s="7"/>
      <c r="D6" s="7"/>
      <c r="E6" s="31" t="s">
        <v>57</v>
      </c>
      <c r="F6" s="28" t="s">
        <v>58</v>
      </c>
      <c r="G6" s="28" t="s">
        <v>59</v>
      </c>
      <c r="H6" s="31" t="s">
        <v>57</v>
      </c>
      <c r="I6" s="28" t="s">
        <v>58</v>
      </c>
      <c r="J6" s="28" t="s">
        <v>59</v>
      </c>
      <c r="K6" s="31" t="s">
        <v>57</v>
      </c>
      <c r="L6" s="28" t="s">
        <v>58</v>
      </c>
      <c r="M6" s="28" t="s">
        <v>59</v>
      </c>
      <c r="N6" s="31" t="s">
        <v>57</v>
      </c>
      <c r="O6" s="28" t="s">
        <v>58</v>
      </c>
      <c r="P6" s="28" t="s">
        <v>59</v>
      </c>
      <c r="Q6" s="134" t="s">
        <v>60</v>
      </c>
      <c r="S6" s="125"/>
      <c r="T6" s="125"/>
      <c r="U6" s="125"/>
    </row>
    <row r="7" spans="1:21" ht="26.25" customHeight="1" thickTop="1" x14ac:dyDescent="0.2">
      <c r="A7" s="18">
        <v>1</v>
      </c>
      <c r="B7" s="19" t="str">
        <f>'ŽSG Liste C I-turnus'!B9</f>
        <v>ANA MAGDALENA FABIJANIĆ</v>
      </c>
      <c r="C7" s="62" t="str">
        <f>'ŽSG Liste C I-turnus'!C9</f>
        <v>C Juniorke</v>
      </c>
      <c r="D7" s="141" t="str">
        <f>'ŽSG Liste C I-turnus'!D9</f>
        <v>GK Sokol KARLOVAC</v>
      </c>
      <c r="E7" s="44">
        <f>'ŽSG Liste C I-turnus'!E9</f>
        <v>7</v>
      </c>
      <c r="F7" s="58">
        <f>'ŽSG Liste C I-turnus'!F9</f>
        <v>9.3000000000000007</v>
      </c>
      <c r="G7" s="64">
        <f>'ŽSG Liste C I-turnus'!G9</f>
        <v>16.3</v>
      </c>
      <c r="H7" s="58">
        <f>'ŽSG Liste C I-turnus'!H9</f>
        <v>7</v>
      </c>
      <c r="I7" s="58">
        <f>'ŽSG Liste C I-turnus'!I9</f>
        <v>9.5</v>
      </c>
      <c r="J7" s="64">
        <f>'ŽSG Liste C I-turnus'!J9</f>
        <v>16.5</v>
      </c>
      <c r="K7" s="58">
        <f>'ŽSG Liste C I-turnus'!K9</f>
        <v>6.5</v>
      </c>
      <c r="L7" s="58">
        <f>'ŽSG Liste C I-turnus'!L9</f>
        <v>9.1</v>
      </c>
      <c r="M7" s="64">
        <f>'ŽSG Liste C I-turnus'!M9</f>
        <v>15.6</v>
      </c>
      <c r="N7" s="58">
        <f>'ŽSG Liste C I-turnus'!N9</f>
        <v>7</v>
      </c>
      <c r="O7" s="58">
        <f>'ŽSG Liste C I-turnus'!O9</f>
        <v>9.1999999999999993</v>
      </c>
      <c r="P7" s="64">
        <f>'ŽSG Liste C I-turnus'!P9</f>
        <v>16.2</v>
      </c>
      <c r="Q7" s="65">
        <f>'ŽSG Liste C I-turnus'!Q9</f>
        <v>64.599999999999994</v>
      </c>
      <c r="S7" s="128"/>
    </row>
    <row r="8" spans="1:21" ht="26.25" customHeight="1" x14ac:dyDescent="0.2">
      <c r="A8" s="18">
        <v>2</v>
      </c>
      <c r="B8" s="19" t="str">
        <f>'ŽSG Liste C I-turnus'!B10</f>
        <v>MARTINA ŠEGAVIĆ</v>
      </c>
      <c r="C8" s="62" t="str">
        <f>'ŽSG Liste C I-turnus'!C10</f>
        <v>C Juniorke</v>
      </c>
      <c r="D8" s="141" t="str">
        <f>'ŽSG Liste C I-turnus'!D10</f>
        <v>GK Sokol KARLOVAC</v>
      </c>
      <c r="E8" s="44">
        <f>'ŽSG Liste C I-turnus'!E10</f>
        <v>7</v>
      </c>
      <c r="F8" s="58">
        <f>'ŽSG Liste C I-turnus'!F10</f>
        <v>9.1</v>
      </c>
      <c r="G8" s="64">
        <f>'ŽSG Liste C I-turnus'!G10</f>
        <v>16.100000000000001</v>
      </c>
      <c r="H8" s="58">
        <f>'ŽSG Liste C I-turnus'!H10</f>
        <v>7</v>
      </c>
      <c r="I8" s="58">
        <f>'ŽSG Liste C I-turnus'!I10</f>
        <v>8.6</v>
      </c>
      <c r="J8" s="64">
        <f>'ŽSG Liste C I-turnus'!J10</f>
        <v>15.6</v>
      </c>
      <c r="K8" s="58">
        <f>'ŽSG Liste C I-turnus'!K10</f>
        <v>6.5</v>
      </c>
      <c r="L8" s="58">
        <f>'ŽSG Liste C I-turnus'!L10</f>
        <v>8</v>
      </c>
      <c r="M8" s="64">
        <f>'ŽSG Liste C I-turnus'!M10</f>
        <v>14.5</v>
      </c>
      <c r="N8" s="58">
        <f>'ŽSG Liste C I-turnus'!N10</f>
        <v>7</v>
      </c>
      <c r="O8" s="58">
        <f>'ŽSG Liste C I-turnus'!O10</f>
        <v>8.9</v>
      </c>
      <c r="P8" s="64">
        <f>'ŽSG Liste C I-turnus'!P10</f>
        <v>15.9</v>
      </c>
      <c r="Q8" s="65">
        <f>'ŽSG Liste C I-turnus'!Q10</f>
        <v>62.1</v>
      </c>
      <c r="S8" s="128"/>
    </row>
    <row r="9" spans="1:21" ht="26.25" customHeight="1" x14ac:dyDescent="0.2">
      <c r="A9" s="18">
        <v>3</v>
      </c>
      <c r="B9" s="19" t="str">
        <f>'ŽSG Liste C I-turnus'!B11</f>
        <v>PIA ŠKRTIĆ</v>
      </c>
      <c r="C9" s="62" t="str">
        <f>'ŽSG Liste C I-turnus'!C11</f>
        <v>C Juniorke</v>
      </c>
      <c r="D9" s="141" t="str">
        <f>'ŽSG Liste C I-turnus'!D11</f>
        <v>GK Sokol KARLOVAC</v>
      </c>
      <c r="E9" s="44">
        <f>'ŽSG Liste C I-turnus'!E11</f>
        <v>6.5</v>
      </c>
      <c r="F9" s="58">
        <f>'ŽSG Liste C I-turnus'!F11</f>
        <v>8.8000000000000007</v>
      </c>
      <c r="G9" s="64">
        <f>'ŽSG Liste C I-turnus'!G11</f>
        <v>15.3</v>
      </c>
      <c r="H9" s="58">
        <f>'ŽSG Liste C I-turnus'!H11</f>
        <v>7</v>
      </c>
      <c r="I9" s="58">
        <f>'ŽSG Liste C I-turnus'!I11</f>
        <v>8.1999999999999993</v>
      </c>
      <c r="J9" s="64">
        <f>'ŽSG Liste C I-turnus'!J11</f>
        <v>15.2</v>
      </c>
      <c r="K9" s="58">
        <f>'ŽSG Liste C I-turnus'!K11</f>
        <v>7</v>
      </c>
      <c r="L9" s="58">
        <f>'ŽSG Liste C I-turnus'!L11</f>
        <v>8.4</v>
      </c>
      <c r="M9" s="64">
        <f>'ŽSG Liste C I-turnus'!M11</f>
        <v>15.4</v>
      </c>
      <c r="N9" s="58">
        <f>'ŽSG Liste C I-turnus'!N11</f>
        <v>6.5</v>
      </c>
      <c r="O9" s="58">
        <f>'ŽSG Liste C I-turnus'!O11</f>
        <v>7.5</v>
      </c>
      <c r="P9" s="64">
        <f>'ŽSG Liste C I-turnus'!P11</f>
        <v>14</v>
      </c>
      <c r="Q9" s="65">
        <f>'ŽSG Liste C I-turnus'!Q11</f>
        <v>59.899999999999991</v>
      </c>
      <c r="S9" s="128"/>
    </row>
    <row r="10" spans="1:21" ht="26.25" customHeight="1" x14ac:dyDescent="0.2">
      <c r="A10" s="18">
        <v>4</v>
      </c>
      <c r="B10" s="19" t="str">
        <f>'ŽSG Liste C I-turnus'!B93</f>
        <v>DEBORAH PERŠIĆ</v>
      </c>
      <c r="C10" s="62" t="str">
        <f>'ŽSG Liste C I-turnus'!C93</f>
        <v>C Juniorke</v>
      </c>
      <c r="D10" s="141" t="str">
        <f>'ŽSG Liste C I-turnus'!D93</f>
        <v>GK Rijeka</v>
      </c>
      <c r="E10" s="44">
        <f>'ŽSG Liste C I-turnus'!E93</f>
        <v>7</v>
      </c>
      <c r="F10" s="58">
        <f>'ŽSG Liste C I-turnus'!F93</f>
        <v>9.1</v>
      </c>
      <c r="G10" s="64">
        <f>'ŽSG Liste C I-turnus'!G93</f>
        <v>16.100000000000001</v>
      </c>
      <c r="H10" s="58">
        <f>'ŽSG Liste C I-turnus'!H93</f>
        <v>7</v>
      </c>
      <c r="I10" s="58">
        <f>'ŽSG Liste C I-turnus'!I93</f>
        <v>8.1</v>
      </c>
      <c r="J10" s="64">
        <f>'ŽSG Liste C I-turnus'!J93</f>
        <v>15.1</v>
      </c>
      <c r="K10" s="58">
        <f>'ŽSG Liste C I-turnus'!K93</f>
        <v>6.5</v>
      </c>
      <c r="L10" s="58">
        <f>'ŽSG Liste C I-turnus'!L93</f>
        <v>6.5</v>
      </c>
      <c r="M10" s="64">
        <f>'ŽSG Liste C I-turnus'!M93</f>
        <v>13</v>
      </c>
      <c r="N10" s="58">
        <f>'ŽSG Liste C I-turnus'!N93</f>
        <v>7</v>
      </c>
      <c r="O10" s="58">
        <f>'ŽSG Liste C I-turnus'!O93</f>
        <v>7.8</v>
      </c>
      <c r="P10" s="64">
        <f>'ŽSG Liste C I-turnus'!P93</f>
        <v>14.8</v>
      </c>
      <c r="Q10" s="65">
        <f>'ŽSG Liste C I-turnus'!Q93</f>
        <v>59</v>
      </c>
      <c r="S10" s="128"/>
    </row>
    <row r="11" spans="1:21" ht="26.25" customHeight="1" x14ac:dyDescent="0.2">
      <c r="A11" s="18">
        <v>5</v>
      </c>
      <c r="B11" s="19" t="str">
        <f>'ŽSG Liste C I-turnus'!B12</f>
        <v>KARLA ŠIBENIK</v>
      </c>
      <c r="C11" s="62" t="str">
        <f>'ŽSG Liste C I-turnus'!C12</f>
        <v>C Juniorke</v>
      </c>
      <c r="D11" s="141" t="str">
        <f>'ŽSG Liste C I-turnus'!D12</f>
        <v>GK Sokol KARLOVAC</v>
      </c>
      <c r="E11" s="44">
        <f>'ŽSG Liste C I-turnus'!E12</f>
        <v>6.5</v>
      </c>
      <c r="F11" s="58">
        <f>'ŽSG Liste C I-turnus'!F12</f>
        <v>9.1999999999999993</v>
      </c>
      <c r="G11" s="64">
        <f>'ŽSG Liste C I-turnus'!G12</f>
        <v>15.7</v>
      </c>
      <c r="H11" s="58">
        <f>'ŽSG Liste C I-turnus'!H12</f>
        <v>7</v>
      </c>
      <c r="I11" s="58">
        <f>'ŽSG Liste C I-turnus'!I12</f>
        <v>7.7</v>
      </c>
      <c r="J11" s="64">
        <f>'ŽSG Liste C I-turnus'!J12</f>
        <v>14.7</v>
      </c>
      <c r="K11" s="58">
        <f>'ŽSG Liste C I-turnus'!K12</f>
        <v>6.5</v>
      </c>
      <c r="L11" s="58">
        <f>'ŽSG Liste C I-turnus'!L12</f>
        <v>7.4</v>
      </c>
      <c r="M11" s="64">
        <f>'ŽSG Liste C I-turnus'!M12</f>
        <v>13.9</v>
      </c>
      <c r="N11" s="58">
        <f>'ŽSG Liste C I-turnus'!N12</f>
        <v>6</v>
      </c>
      <c r="O11" s="58">
        <f>'ŽSG Liste C I-turnus'!O12</f>
        <v>8.4</v>
      </c>
      <c r="P11" s="64">
        <f>'ŽSG Liste C I-turnus'!P12</f>
        <v>14.4</v>
      </c>
      <c r="Q11" s="65">
        <f>'ŽSG Liste C I-turnus'!Q12</f>
        <v>58.7</v>
      </c>
      <c r="S11" s="128"/>
    </row>
    <row r="12" spans="1:21" ht="26.25" customHeight="1" x14ac:dyDescent="0.2">
      <c r="A12" s="18">
        <v>6</v>
      </c>
      <c r="B12" s="19" t="str">
        <f>'ŽSG Liste C I-turnus'!B65</f>
        <v>LUCIJA GLOC</v>
      </c>
      <c r="C12" s="62" t="str">
        <f>'ŽSG Liste C I-turnus'!C65</f>
        <v>C Juniorke</v>
      </c>
      <c r="D12" s="141" t="str">
        <f>'ŽSG Liste C I-turnus'!D65</f>
        <v>GK Petrinja</v>
      </c>
      <c r="E12" s="44">
        <f>'ŽSG Liste C I-turnus'!E65</f>
        <v>7</v>
      </c>
      <c r="F12" s="58">
        <f>'ŽSG Liste C I-turnus'!F65</f>
        <v>8.6</v>
      </c>
      <c r="G12" s="64">
        <f>'ŽSG Liste C I-turnus'!G65</f>
        <v>15.6</v>
      </c>
      <c r="H12" s="58">
        <f>'ŽSG Liste C I-turnus'!H65</f>
        <v>7</v>
      </c>
      <c r="I12" s="58">
        <f>'ŽSG Liste C I-turnus'!I65</f>
        <v>7.5</v>
      </c>
      <c r="J12" s="64">
        <f>'ŽSG Liste C I-turnus'!J65</f>
        <v>14.5</v>
      </c>
      <c r="K12" s="58">
        <f>'ŽSG Liste C I-turnus'!K65</f>
        <v>6.1</v>
      </c>
      <c r="L12" s="58">
        <f>'ŽSG Liste C I-turnus'!L65</f>
        <v>8</v>
      </c>
      <c r="M12" s="64">
        <f>'ŽSG Liste C I-turnus'!M65</f>
        <v>14.1</v>
      </c>
      <c r="N12" s="58">
        <f>'ŽSG Liste C I-turnus'!N65</f>
        <v>7</v>
      </c>
      <c r="O12" s="58">
        <f>'ŽSG Liste C I-turnus'!O65</f>
        <v>7.5</v>
      </c>
      <c r="P12" s="64">
        <f>'ŽSG Liste C I-turnus'!P65</f>
        <v>14.5</v>
      </c>
      <c r="Q12" s="65">
        <f>'ŽSG Liste C I-turnus'!Q65</f>
        <v>58.7</v>
      </c>
      <c r="S12" s="128"/>
    </row>
    <row r="13" spans="1:21" ht="26.25" customHeight="1" x14ac:dyDescent="0.2">
      <c r="A13" s="18">
        <v>7</v>
      </c>
      <c r="B13" s="19" t="str">
        <f>'ŽSG Liste C I-turnus'!B67</f>
        <v>Ema Budimir</v>
      </c>
      <c r="C13" s="62" t="str">
        <f>'ŽSG Liste C I-turnus'!C67</f>
        <v>C Juniorke</v>
      </c>
      <c r="D13" s="141" t="str">
        <f>'ŽSG Liste C I-turnus'!D67</f>
        <v>GK Vita</v>
      </c>
      <c r="E13" s="44">
        <f>'ŽSG Liste C I-turnus'!E67</f>
        <v>7</v>
      </c>
      <c r="F13" s="58">
        <f>'ŽSG Liste C I-turnus'!F67</f>
        <v>8.6999999999999993</v>
      </c>
      <c r="G13" s="64">
        <f>'ŽSG Liste C I-turnus'!G67</f>
        <v>15.7</v>
      </c>
      <c r="H13" s="58">
        <f>'ŽSG Liste C I-turnus'!H67</f>
        <v>7</v>
      </c>
      <c r="I13" s="58">
        <f>'ŽSG Liste C I-turnus'!I67</f>
        <v>6.5</v>
      </c>
      <c r="J13" s="64">
        <f>'ŽSG Liste C I-turnus'!J67</f>
        <v>13.5</v>
      </c>
      <c r="K13" s="58">
        <f>'ŽSG Liste C I-turnus'!K67</f>
        <v>6.2</v>
      </c>
      <c r="L13" s="58">
        <f>'ŽSG Liste C I-turnus'!L67</f>
        <v>8.1999999999999993</v>
      </c>
      <c r="M13" s="64">
        <f>'ŽSG Liste C I-turnus'!M67</f>
        <v>14.399999999999999</v>
      </c>
      <c r="N13" s="58">
        <f>'ŽSG Liste C I-turnus'!N67</f>
        <v>7</v>
      </c>
      <c r="O13" s="58">
        <f>'ŽSG Liste C I-turnus'!O67</f>
        <v>8</v>
      </c>
      <c r="P13" s="64">
        <f>'ŽSG Liste C I-turnus'!P67</f>
        <v>15</v>
      </c>
      <c r="Q13" s="65">
        <f>'ŽSG Liste C I-turnus'!Q67</f>
        <v>58.599999999999994</v>
      </c>
      <c r="S13" s="128"/>
    </row>
    <row r="14" spans="1:21" ht="26.25" customHeight="1" x14ac:dyDescent="0.2">
      <c r="A14" s="18">
        <v>8</v>
      </c>
      <c r="B14" s="19" t="str">
        <f>'ŽSG Liste C I-turnus'!B64</f>
        <v>MAJA KENĐEL</v>
      </c>
      <c r="C14" s="62" t="str">
        <f>'ŽSG Liste C I-turnus'!C64</f>
        <v>C Juniorke</v>
      </c>
      <c r="D14" s="141" t="str">
        <f>'ŽSG Liste C I-turnus'!D64</f>
        <v>GK Petrinja</v>
      </c>
      <c r="E14" s="44">
        <f>'ŽSG Liste C I-turnus'!E64</f>
        <v>7</v>
      </c>
      <c r="F14" s="58">
        <f>'ŽSG Liste C I-turnus'!F64</f>
        <v>8.3000000000000007</v>
      </c>
      <c r="G14" s="64">
        <f>'ŽSG Liste C I-turnus'!G64</f>
        <v>15.3</v>
      </c>
      <c r="H14" s="58">
        <f>'ŽSG Liste C I-turnus'!H64</f>
        <v>7</v>
      </c>
      <c r="I14" s="58">
        <f>'ŽSG Liste C I-turnus'!I64</f>
        <v>7</v>
      </c>
      <c r="J14" s="64">
        <f>'ŽSG Liste C I-turnus'!J64</f>
        <v>14</v>
      </c>
      <c r="K14" s="58">
        <f>'ŽSG Liste C I-turnus'!K64</f>
        <v>6.5</v>
      </c>
      <c r="L14" s="58">
        <f>'ŽSG Liste C I-turnus'!L64</f>
        <v>8</v>
      </c>
      <c r="M14" s="64">
        <f>'ŽSG Liste C I-turnus'!M64</f>
        <v>14.5</v>
      </c>
      <c r="N14" s="58">
        <f>'ŽSG Liste C I-turnus'!N64</f>
        <v>6.5</v>
      </c>
      <c r="O14" s="58">
        <f>'ŽSG Liste C I-turnus'!O64</f>
        <v>7.1</v>
      </c>
      <c r="P14" s="64">
        <f>'ŽSG Liste C I-turnus'!P64</f>
        <v>13.6</v>
      </c>
      <c r="Q14" s="65">
        <f>'ŽSG Liste C I-turnus'!Q64</f>
        <v>57.400000000000006</v>
      </c>
      <c r="S14" s="128"/>
    </row>
    <row r="15" spans="1:21" ht="26.25" customHeight="1" x14ac:dyDescent="0.2">
      <c r="A15" s="18">
        <v>9</v>
      </c>
      <c r="B15" s="19" t="str">
        <f>'ŽSG Liste C I-turnus'!B14</f>
        <v>AURORA CAR</v>
      </c>
      <c r="C15" s="62" t="str">
        <f>'ŽSG Liste C I-turnus'!C14</f>
        <v>C Juniorke</v>
      </c>
      <c r="D15" s="141" t="str">
        <f>'ŽSG Liste C I-turnus'!D14</f>
        <v>GK Sokol KARLOVAC</v>
      </c>
      <c r="E15" s="44">
        <f>'ŽSG Liste C I-turnus'!E14</f>
        <v>6.5</v>
      </c>
      <c r="F15" s="58">
        <f>'ŽSG Liste C I-turnus'!F14</f>
        <v>9.3000000000000007</v>
      </c>
      <c r="G15" s="64">
        <f>'ŽSG Liste C I-turnus'!G14</f>
        <v>15.8</v>
      </c>
      <c r="H15" s="58">
        <f>'ŽSG Liste C I-turnus'!H14</f>
        <v>7</v>
      </c>
      <c r="I15" s="58">
        <f>'ŽSG Liste C I-turnus'!I14</f>
        <v>7.6</v>
      </c>
      <c r="J15" s="64">
        <f>'ŽSG Liste C I-turnus'!J14</f>
        <v>14.6</v>
      </c>
      <c r="K15" s="58">
        <f>'ŽSG Liste C I-turnus'!K14</f>
        <v>5.5</v>
      </c>
      <c r="L15" s="58">
        <f>'ŽSG Liste C I-turnus'!L14</f>
        <v>7.3</v>
      </c>
      <c r="M15" s="64">
        <f>'ŽSG Liste C I-turnus'!M14</f>
        <v>12.8</v>
      </c>
      <c r="N15" s="58">
        <f>'ŽSG Liste C I-turnus'!N14</f>
        <v>6</v>
      </c>
      <c r="O15" s="58">
        <f>'ŽSG Liste C I-turnus'!O14</f>
        <v>7.7</v>
      </c>
      <c r="P15" s="64">
        <f>'ŽSG Liste C I-turnus'!P14</f>
        <v>13.7</v>
      </c>
      <c r="Q15" s="65">
        <f>'ŽSG Liste C I-turnus'!Q14</f>
        <v>56.900000000000006</v>
      </c>
      <c r="S15" s="128"/>
    </row>
    <row r="16" spans="1:21" ht="26.25" customHeight="1" x14ac:dyDescent="0.2">
      <c r="A16" s="18">
        <v>10</v>
      </c>
      <c r="B16" s="19" t="str">
        <f>'ŽSG Liste C I-turnus'!B92</f>
        <v>MARTA KEZELE</v>
      </c>
      <c r="C16" s="62" t="str">
        <f>'ŽSG Liste C I-turnus'!C92</f>
        <v>C Juniorke</v>
      </c>
      <c r="D16" s="141" t="str">
        <f>'ŽSG Liste C I-turnus'!D92</f>
        <v>GK Rijeka</v>
      </c>
      <c r="E16" s="44">
        <f>'ŽSG Liste C I-turnus'!E92</f>
        <v>7</v>
      </c>
      <c r="F16" s="58">
        <f>'ŽSG Liste C I-turnus'!F92</f>
        <v>8</v>
      </c>
      <c r="G16" s="64">
        <f>'ŽSG Liste C I-turnus'!G92</f>
        <v>15</v>
      </c>
      <c r="H16" s="58">
        <f>'ŽSG Liste C I-turnus'!H92</f>
        <v>7</v>
      </c>
      <c r="I16" s="58">
        <f>'ŽSG Liste C I-turnus'!I92</f>
        <v>7.7</v>
      </c>
      <c r="J16" s="64">
        <f>'ŽSG Liste C I-turnus'!J92</f>
        <v>14.7</v>
      </c>
      <c r="K16" s="58">
        <f>'ŽSG Liste C I-turnus'!K92</f>
        <v>6.5</v>
      </c>
      <c r="L16" s="58">
        <f>'ŽSG Liste C I-turnus'!L92</f>
        <v>5.8</v>
      </c>
      <c r="M16" s="64">
        <f>'ŽSG Liste C I-turnus'!M92</f>
        <v>12.3</v>
      </c>
      <c r="N16" s="58">
        <f>'ŽSG Liste C I-turnus'!N92</f>
        <v>6</v>
      </c>
      <c r="O16" s="58">
        <f>'ŽSG Liste C I-turnus'!O92</f>
        <v>7.7</v>
      </c>
      <c r="P16" s="64">
        <f>'ŽSG Liste C I-turnus'!P92</f>
        <v>13.7</v>
      </c>
      <c r="Q16" s="65">
        <f>'ŽSG Liste C I-turnus'!Q92</f>
        <v>55.7</v>
      </c>
      <c r="S16" s="128"/>
    </row>
    <row r="17" spans="1:21" ht="26.25" customHeight="1" x14ac:dyDescent="0.2">
      <c r="A17" s="18">
        <v>11</v>
      </c>
      <c r="B17" s="19" t="str">
        <f>'ŽSG Liste C I-turnus'!B13</f>
        <v>LEDA CRNKOVIĆ</v>
      </c>
      <c r="C17" s="62" t="str">
        <f>'ŽSG Liste C I-turnus'!C13</f>
        <v>C Juniorke</v>
      </c>
      <c r="D17" s="141" t="str">
        <f>'ŽSG Liste C I-turnus'!D13</f>
        <v>GK Sokol KARLOVAC</v>
      </c>
      <c r="E17" s="44">
        <f>'ŽSG Liste C I-turnus'!E13</f>
        <v>6</v>
      </c>
      <c r="F17" s="58">
        <f>'ŽSG Liste C I-turnus'!F13</f>
        <v>8.5</v>
      </c>
      <c r="G17" s="64">
        <f>'ŽSG Liste C I-turnus'!G13</f>
        <v>14.5</v>
      </c>
      <c r="H17" s="58">
        <f>'ŽSG Liste C I-turnus'!H13</f>
        <v>5.5</v>
      </c>
      <c r="I17" s="58">
        <f>'ŽSG Liste C I-turnus'!I13</f>
        <v>7.6</v>
      </c>
      <c r="J17" s="64">
        <f>'ŽSG Liste C I-turnus'!J13</f>
        <v>13.1</v>
      </c>
      <c r="K17" s="58">
        <f>'ŽSG Liste C I-turnus'!K13</f>
        <v>3.7</v>
      </c>
      <c r="L17" s="58">
        <f>'ŽSG Liste C I-turnus'!L13</f>
        <v>7.8</v>
      </c>
      <c r="M17" s="64">
        <f>'ŽSG Liste C I-turnus'!M13</f>
        <v>11.5</v>
      </c>
      <c r="N17" s="58">
        <f>'ŽSG Liste C I-turnus'!N13</f>
        <v>6</v>
      </c>
      <c r="O17" s="58">
        <f>'ŽSG Liste C I-turnus'!O13</f>
        <v>8.1</v>
      </c>
      <c r="P17" s="64">
        <f>'ŽSG Liste C I-turnus'!P13</f>
        <v>14.1</v>
      </c>
      <c r="Q17" s="65">
        <f>'ŽSG Liste C I-turnus'!Q13</f>
        <v>53.2</v>
      </c>
      <c r="S17" s="128"/>
    </row>
    <row r="18" spans="1:21" ht="26.25" customHeight="1" x14ac:dyDescent="0.2">
      <c r="A18" s="18">
        <v>12</v>
      </c>
      <c r="B18" s="19" t="str">
        <f>'ŽSG Liste C I-turnus'!B15</f>
        <v>MATEA NOVKOVIĆ</v>
      </c>
      <c r="C18" s="62" t="str">
        <f>'ŽSG Liste C I-turnus'!C15</f>
        <v>C Juniorke</v>
      </c>
      <c r="D18" s="141" t="str">
        <f>'ŽSG Liste C I-turnus'!D15</f>
        <v>GK Sokol KARLOVAC</v>
      </c>
      <c r="E18" s="44">
        <f>'ŽSG Liste C I-turnus'!E15</f>
        <v>6</v>
      </c>
      <c r="F18" s="58">
        <f>'ŽSG Liste C I-turnus'!F15</f>
        <v>8.1</v>
      </c>
      <c r="G18" s="64">
        <f>'ŽSG Liste C I-turnus'!G15</f>
        <v>14.1</v>
      </c>
      <c r="H18" s="58">
        <f>'ŽSG Liste C I-turnus'!H15</f>
        <v>3.5</v>
      </c>
      <c r="I18" s="58">
        <f>'ŽSG Liste C I-turnus'!I15</f>
        <v>6</v>
      </c>
      <c r="J18" s="64">
        <f>'ŽSG Liste C I-turnus'!J15</f>
        <v>9.5</v>
      </c>
      <c r="K18" s="58">
        <f>'ŽSG Liste C I-turnus'!K15</f>
        <v>5.2</v>
      </c>
      <c r="L18" s="58">
        <f>'ŽSG Liste C I-turnus'!L15</f>
        <v>6.6</v>
      </c>
      <c r="M18" s="64">
        <f>'ŽSG Liste C I-turnus'!M15</f>
        <v>11.8</v>
      </c>
      <c r="N18" s="58">
        <f>'ŽSG Liste C I-turnus'!N15</f>
        <v>6</v>
      </c>
      <c r="O18" s="58">
        <f>'ŽSG Liste C I-turnus'!O15</f>
        <v>7.4</v>
      </c>
      <c r="P18" s="64">
        <f>'ŽSG Liste C I-turnus'!P15</f>
        <v>13.4</v>
      </c>
      <c r="Q18" s="65">
        <f>'ŽSG Liste C I-turnus'!Q15</f>
        <v>48.800000000000004</v>
      </c>
      <c r="S18" s="128"/>
    </row>
    <row r="19" spans="1:21" ht="26.25" customHeight="1" x14ac:dyDescent="0.2">
      <c r="A19" s="18">
        <v>13</v>
      </c>
      <c r="B19" s="19"/>
      <c r="C19" s="62"/>
      <c r="D19" s="141"/>
      <c r="E19" s="44"/>
      <c r="F19" s="58"/>
      <c r="G19" s="64"/>
      <c r="H19" s="58"/>
      <c r="I19" s="58"/>
      <c r="J19" s="64"/>
      <c r="K19" s="58"/>
      <c r="L19" s="58"/>
      <c r="M19" s="64"/>
      <c r="N19" s="58"/>
      <c r="O19" s="58"/>
      <c r="P19" s="64"/>
      <c r="Q19" s="65"/>
      <c r="S19" s="128"/>
    </row>
    <row r="20" spans="1:21" ht="26.25" customHeight="1" x14ac:dyDescent="0.2">
      <c r="A20" s="18">
        <v>14</v>
      </c>
      <c r="B20" s="19"/>
      <c r="C20" s="62"/>
      <c r="D20" s="63"/>
      <c r="E20" s="44"/>
      <c r="F20" s="58"/>
      <c r="G20" s="64"/>
      <c r="H20" s="58"/>
      <c r="I20" s="58"/>
      <c r="J20" s="64"/>
      <c r="K20" s="58"/>
      <c r="L20" s="58"/>
      <c r="M20" s="64"/>
      <c r="N20" s="58"/>
      <c r="O20" s="58"/>
      <c r="P20" s="64"/>
      <c r="Q20" s="65"/>
      <c r="S20" s="128"/>
    </row>
    <row r="21" spans="1:21" ht="26.25" customHeight="1" thickBot="1" x14ac:dyDescent="0.25">
      <c r="A21" s="22">
        <v>15</v>
      </c>
      <c r="B21" s="23"/>
      <c r="C21" s="70"/>
      <c r="D21" s="71"/>
      <c r="E21" s="45"/>
      <c r="F21" s="72"/>
      <c r="G21" s="73"/>
      <c r="H21" s="72"/>
      <c r="I21" s="72"/>
      <c r="J21" s="73"/>
      <c r="K21" s="72"/>
      <c r="L21" s="72"/>
      <c r="M21" s="73"/>
      <c r="N21" s="72"/>
      <c r="O21" s="72"/>
      <c r="P21" s="73"/>
      <c r="Q21" s="74"/>
      <c r="S21" s="128"/>
    </row>
    <row r="22" spans="1:21" ht="18.75" customHeight="1" x14ac:dyDescent="0.2"/>
    <row r="23" spans="1:21" ht="18.75" thickBot="1" x14ac:dyDescent="0.3">
      <c r="A23" s="34" t="s">
        <v>94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21" ht="45" customHeight="1" thickBot="1" x14ac:dyDescent="0.25">
      <c r="A24" s="78" t="s">
        <v>8</v>
      </c>
      <c r="B24" s="66" t="s">
        <v>0</v>
      </c>
      <c r="C24" s="67" t="str">
        <f>C5</f>
        <v>Prog. / Kat.</v>
      </c>
      <c r="D24" s="68" t="s">
        <v>1</v>
      </c>
      <c r="E24" s="29"/>
      <c r="F24" s="27"/>
      <c r="G24" s="30"/>
      <c r="H24" s="29"/>
      <c r="I24" s="27"/>
      <c r="J24" s="30"/>
      <c r="K24" s="29"/>
      <c r="L24" s="27"/>
      <c r="M24" s="30"/>
      <c r="N24" s="29"/>
      <c r="O24" s="27"/>
      <c r="P24" s="30"/>
      <c r="Q24" s="32" t="s">
        <v>9</v>
      </c>
    </row>
    <row r="25" spans="1:21" s="8" customFormat="1" ht="14.25" customHeight="1" thickBot="1" x14ac:dyDescent="0.25">
      <c r="A25" s="5"/>
      <c r="B25" s="6"/>
      <c r="C25" s="7"/>
      <c r="D25" s="7"/>
      <c r="E25" s="31" t="s">
        <v>57</v>
      </c>
      <c r="F25" s="28" t="s">
        <v>58</v>
      </c>
      <c r="G25" s="28" t="s">
        <v>59</v>
      </c>
      <c r="H25" s="31" t="s">
        <v>57</v>
      </c>
      <c r="I25" s="28" t="s">
        <v>58</v>
      </c>
      <c r="J25" s="28" t="s">
        <v>59</v>
      </c>
      <c r="K25" s="31" t="s">
        <v>57</v>
      </c>
      <c r="L25" s="28" t="s">
        <v>58</v>
      </c>
      <c r="M25" s="28" t="s">
        <v>59</v>
      </c>
      <c r="N25" s="31" t="s">
        <v>57</v>
      </c>
      <c r="O25" s="28" t="s">
        <v>58</v>
      </c>
      <c r="P25" s="28" t="s">
        <v>59</v>
      </c>
      <c r="Q25" s="133" t="s">
        <v>60</v>
      </c>
      <c r="S25" s="125"/>
      <c r="T25" s="125"/>
      <c r="U25" s="125"/>
    </row>
    <row r="26" spans="1:21" ht="26.25" customHeight="1" thickTop="1" x14ac:dyDescent="0.2">
      <c r="A26" s="18">
        <v>1</v>
      </c>
      <c r="B26" s="19" t="str">
        <f>'ŽSG Liste C I-turnus'!B69</f>
        <v>KLARA PINTARIĆ</v>
      </c>
      <c r="C26" s="62" t="str">
        <f>'ŽSG Liste C I-turnus'!C69</f>
        <v>C Seniorke</v>
      </c>
      <c r="D26" s="141" t="str">
        <f>'ŽSG Liste C I-turnus'!D69</f>
        <v>GK Sokol KARLOVAC</v>
      </c>
      <c r="E26" s="44">
        <f>'ŽSG Liste C I-turnus'!E69</f>
        <v>7</v>
      </c>
      <c r="F26" s="58">
        <f>'ŽSG Liste C I-turnus'!F69</f>
        <v>8.6</v>
      </c>
      <c r="G26" s="64">
        <f>'ŽSG Liste C I-turnus'!G69</f>
        <v>15.6</v>
      </c>
      <c r="H26" s="58">
        <f>'ŽSG Liste C I-turnus'!H69</f>
        <v>7</v>
      </c>
      <c r="I26" s="58">
        <f>'ŽSG Liste C I-turnus'!I69</f>
        <v>9.3000000000000007</v>
      </c>
      <c r="J26" s="64">
        <f>'ŽSG Liste C I-turnus'!J69</f>
        <v>16.3</v>
      </c>
      <c r="K26" s="58">
        <f>'ŽSG Liste C I-turnus'!K69</f>
        <v>6.5</v>
      </c>
      <c r="L26" s="58">
        <f>'ŽSG Liste C I-turnus'!L69</f>
        <v>7.4</v>
      </c>
      <c r="M26" s="64">
        <f>'ŽSG Liste C I-turnus'!M69</f>
        <v>13.9</v>
      </c>
      <c r="N26" s="58">
        <f>'ŽSG Liste C I-turnus'!N69</f>
        <v>7</v>
      </c>
      <c r="O26" s="58">
        <f>'ŽSG Liste C I-turnus'!O69</f>
        <v>8.9</v>
      </c>
      <c r="P26" s="64">
        <f>'ŽSG Liste C I-turnus'!P69</f>
        <v>15.9</v>
      </c>
      <c r="Q26" s="65">
        <f>'ŽSG Liste C I-turnus'!Q69</f>
        <v>61.7</v>
      </c>
      <c r="S26" s="128"/>
    </row>
    <row r="27" spans="1:21" ht="26.25" customHeight="1" x14ac:dyDescent="0.2">
      <c r="A27" s="18">
        <v>2</v>
      </c>
      <c r="B27" s="19" t="str">
        <f>'ŽSG Liste C I-turnus'!B39</f>
        <v>DEA ANDRIJČIĆ</v>
      </c>
      <c r="C27" s="62" t="str">
        <f>'ŽSG Liste C I-turnus'!C39</f>
        <v>C Seniorke</v>
      </c>
      <c r="D27" s="141" t="str">
        <f>'ŽSG Liste C I-turnus'!D39</f>
        <v>GK Rijeka</v>
      </c>
      <c r="E27" s="44">
        <f>'ŽSG Liste C I-turnus'!E39</f>
        <v>7</v>
      </c>
      <c r="F27" s="58">
        <f>'ŽSG Liste C I-turnus'!F39</f>
        <v>8.5</v>
      </c>
      <c r="G27" s="64">
        <f>'ŽSG Liste C I-turnus'!G39</f>
        <v>15.5</v>
      </c>
      <c r="H27" s="58">
        <f>'ŽSG Liste C I-turnus'!H39</f>
        <v>7</v>
      </c>
      <c r="I27" s="58">
        <f>'ŽSG Liste C I-turnus'!I39</f>
        <v>7.3</v>
      </c>
      <c r="J27" s="64">
        <f>'ŽSG Liste C I-turnus'!J39</f>
        <v>14.3</v>
      </c>
      <c r="K27" s="58">
        <f>'ŽSG Liste C I-turnus'!K39</f>
        <v>7</v>
      </c>
      <c r="L27" s="58">
        <f>'ŽSG Liste C I-turnus'!L39</f>
        <v>8.1</v>
      </c>
      <c r="M27" s="64">
        <f>'ŽSG Liste C I-turnus'!M39</f>
        <v>15.1</v>
      </c>
      <c r="N27" s="58">
        <f>'ŽSG Liste C I-turnus'!N39</f>
        <v>7</v>
      </c>
      <c r="O27" s="58">
        <f>'ŽSG Liste C I-turnus'!O39</f>
        <v>8.3000000000000007</v>
      </c>
      <c r="P27" s="64">
        <f>'ŽSG Liste C I-turnus'!P39</f>
        <v>15.3</v>
      </c>
      <c r="Q27" s="65">
        <f>'ŽSG Liste C I-turnus'!Q39</f>
        <v>60.2</v>
      </c>
      <c r="S27" s="128"/>
    </row>
    <row r="28" spans="1:21" ht="26.25" customHeight="1" x14ac:dyDescent="0.2">
      <c r="A28" s="18">
        <v>3</v>
      </c>
      <c r="B28" s="19" t="str">
        <f>'ŽSG Liste C I-turnus'!B41</f>
        <v>EVA BALDO</v>
      </c>
      <c r="C28" s="62" t="str">
        <f>'ŽSG Liste C I-turnus'!C41</f>
        <v>C Seniorke</v>
      </c>
      <c r="D28" s="141" t="str">
        <f>'ŽSG Liste C I-turnus'!D41</f>
        <v>GK Rijeka</v>
      </c>
      <c r="E28" s="44">
        <f>'ŽSG Liste C I-turnus'!E41</f>
        <v>7</v>
      </c>
      <c r="F28" s="58">
        <f>'ŽSG Liste C I-turnus'!F41</f>
        <v>9.1</v>
      </c>
      <c r="G28" s="64">
        <f>'ŽSG Liste C I-turnus'!G41</f>
        <v>16.100000000000001</v>
      </c>
      <c r="H28" s="58">
        <f>'ŽSG Liste C I-turnus'!H41</f>
        <v>7</v>
      </c>
      <c r="I28" s="58">
        <f>'ŽSG Liste C I-turnus'!I41</f>
        <v>8</v>
      </c>
      <c r="J28" s="64">
        <f>'ŽSG Liste C I-turnus'!J41</f>
        <v>15</v>
      </c>
      <c r="K28" s="58">
        <f>'ŽSG Liste C I-turnus'!K41</f>
        <v>5.5</v>
      </c>
      <c r="L28" s="58">
        <f>'ŽSG Liste C I-turnus'!L41</f>
        <v>7.9</v>
      </c>
      <c r="M28" s="64">
        <f>'ŽSG Liste C I-turnus'!M41</f>
        <v>13.4</v>
      </c>
      <c r="N28" s="58">
        <f>'ŽSG Liste C I-turnus'!N41</f>
        <v>7</v>
      </c>
      <c r="O28" s="58">
        <f>'ŽSG Liste C I-turnus'!O41</f>
        <v>8</v>
      </c>
      <c r="P28" s="64">
        <f>'ŽSG Liste C I-turnus'!P41</f>
        <v>15</v>
      </c>
      <c r="Q28" s="65">
        <f>'ŽSG Liste C I-turnus'!Q41</f>
        <v>59.5</v>
      </c>
      <c r="S28" s="128"/>
    </row>
    <row r="29" spans="1:21" ht="26.25" customHeight="1" x14ac:dyDescent="0.2">
      <c r="A29" s="18">
        <v>4</v>
      </c>
      <c r="B29" s="19" t="str">
        <f>'ŽSG Liste C I-turnus'!B37</f>
        <v>LEA VUKIĆ</v>
      </c>
      <c r="C29" s="62" t="str">
        <f>'ŽSG Liste C I-turnus'!C37</f>
        <v>C Seniorke</v>
      </c>
      <c r="D29" s="141" t="str">
        <f>'ŽSG Liste C I-turnus'!D37</f>
        <v>GK Rijeka</v>
      </c>
      <c r="E29" s="44">
        <f>'ŽSG Liste C I-turnus'!E37</f>
        <v>7</v>
      </c>
      <c r="F29" s="58">
        <f>'ŽSG Liste C I-turnus'!F37</f>
        <v>8.9</v>
      </c>
      <c r="G29" s="64">
        <f>'ŽSG Liste C I-turnus'!G37</f>
        <v>15.9</v>
      </c>
      <c r="H29" s="58">
        <f>'ŽSG Liste C I-turnus'!H37</f>
        <v>7</v>
      </c>
      <c r="I29" s="58">
        <f>'ŽSG Liste C I-turnus'!I37</f>
        <v>8</v>
      </c>
      <c r="J29" s="64">
        <f>'ŽSG Liste C I-turnus'!J37</f>
        <v>15</v>
      </c>
      <c r="K29" s="58">
        <f>'ŽSG Liste C I-turnus'!K37</f>
        <v>6.5</v>
      </c>
      <c r="L29" s="58">
        <f>'ŽSG Liste C I-turnus'!L37</f>
        <v>6.7</v>
      </c>
      <c r="M29" s="64">
        <f>'ŽSG Liste C I-turnus'!M37</f>
        <v>13.2</v>
      </c>
      <c r="N29" s="58">
        <f>'ŽSG Liste C I-turnus'!N37</f>
        <v>7</v>
      </c>
      <c r="O29" s="58">
        <f>'ŽSG Liste C I-turnus'!O37</f>
        <v>7.9</v>
      </c>
      <c r="P29" s="64">
        <f>'ŽSG Liste C I-turnus'!P37</f>
        <v>14.9</v>
      </c>
      <c r="Q29" s="65">
        <f>'ŽSG Liste C I-turnus'!Q37</f>
        <v>59</v>
      </c>
      <c r="S29" s="128"/>
    </row>
    <row r="30" spans="1:21" ht="26.25" customHeight="1" x14ac:dyDescent="0.2">
      <c r="A30" s="18">
        <v>5</v>
      </c>
      <c r="B30" s="19" t="str">
        <f>'ŽSG Liste C I-turnus'!B40</f>
        <v>NIKA NIMAC</v>
      </c>
      <c r="C30" s="62" t="str">
        <f>'ŽSG Liste C I-turnus'!C40</f>
        <v>C Seniorke</v>
      </c>
      <c r="D30" s="141" t="str">
        <f>'ŽSG Liste C I-turnus'!D40</f>
        <v>GK Rijeka</v>
      </c>
      <c r="E30" s="44">
        <f>'ŽSG Liste C I-turnus'!E40</f>
        <v>7</v>
      </c>
      <c r="F30" s="58">
        <f>'ŽSG Liste C I-turnus'!F40</f>
        <v>9</v>
      </c>
      <c r="G30" s="64">
        <f>'ŽSG Liste C I-turnus'!G40</f>
        <v>16</v>
      </c>
      <c r="H30" s="58">
        <f>'ŽSG Liste C I-turnus'!H40</f>
        <v>7</v>
      </c>
      <c r="I30" s="58">
        <f>'ŽSG Liste C I-turnus'!I40</f>
        <v>7.4</v>
      </c>
      <c r="J30" s="64">
        <f>'ŽSG Liste C I-turnus'!J40</f>
        <v>14.4</v>
      </c>
      <c r="K30" s="58">
        <f>'ŽSG Liste C I-turnus'!K40</f>
        <v>6.5</v>
      </c>
      <c r="L30" s="58">
        <f>'ŽSG Liste C I-turnus'!L40</f>
        <v>7.4</v>
      </c>
      <c r="M30" s="64">
        <f>'ŽSG Liste C I-turnus'!M40</f>
        <v>13.9</v>
      </c>
      <c r="N30" s="58">
        <f>'ŽSG Liste C I-turnus'!N40</f>
        <v>7</v>
      </c>
      <c r="O30" s="58">
        <f>'ŽSG Liste C I-turnus'!O40</f>
        <v>6.8</v>
      </c>
      <c r="P30" s="64">
        <f>'ŽSG Liste C I-turnus'!P40</f>
        <v>13.8</v>
      </c>
      <c r="Q30" s="65">
        <f>'ŽSG Liste C I-turnus'!Q40</f>
        <v>58.1</v>
      </c>
      <c r="S30" s="128"/>
    </row>
    <row r="31" spans="1:21" ht="26.25" customHeight="1" x14ac:dyDescent="0.2">
      <c r="A31" s="18">
        <v>6</v>
      </c>
      <c r="B31" s="19" t="str">
        <f>'ŽSG Liste C I-turnus'!B38</f>
        <v>NINA MEZAK</v>
      </c>
      <c r="C31" s="62" t="str">
        <f>'ŽSG Liste C I-turnus'!C38</f>
        <v>C Seniorke</v>
      </c>
      <c r="D31" s="141" t="str">
        <f>'ŽSG Liste C I-turnus'!D38</f>
        <v>GK Rijeka</v>
      </c>
      <c r="E31" s="44">
        <f>'ŽSG Liste C I-turnus'!E38</f>
        <v>0</v>
      </c>
      <c r="F31" s="58">
        <f>'ŽSG Liste C I-turnus'!F38</f>
        <v>0</v>
      </c>
      <c r="G31" s="64">
        <f>'ŽSG Liste C I-turnus'!G38</f>
        <v>0</v>
      </c>
      <c r="H31" s="58">
        <f>'ŽSG Liste C I-turnus'!H38</f>
        <v>0</v>
      </c>
      <c r="I31" s="58">
        <f>'ŽSG Liste C I-turnus'!I38</f>
        <v>0</v>
      </c>
      <c r="J31" s="64">
        <f>'ŽSG Liste C I-turnus'!J38</f>
        <v>0</v>
      </c>
      <c r="K31" s="58">
        <f>'ŽSG Liste C I-turnus'!K38</f>
        <v>0</v>
      </c>
      <c r="L31" s="58">
        <f>'ŽSG Liste C I-turnus'!L38</f>
        <v>0</v>
      </c>
      <c r="M31" s="64">
        <f>'ŽSG Liste C I-turnus'!M38</f>
        <v>0</v>
      </c>
      <c r="N31" s="58">
        <f>'ŽSG Liste C I-turnus'!N38</f>
        <v>0</v>
      </c>
      <c r="O31" s="58">
        <f>'ŽSG Liste C I-turnus'!O38</f>
        <v>0</v>
      </c>
      <c r="P31" s="64">
        <f>'ŽSG Liste C I-turnus'!P38</f>
        <v>0</v>
      </c>
      <c r="Q31" s="65">
        <f>'ŽSG Liste C I-turnus'!Q38</f>
        <v>0</v>
      </c>
      <c r="S31" s="128"/>
    </row>
    <row r="32" spans="1:21" ht="26.25" customHeight="1" x14ac:dyDescent="0.2">
      <c r="A32" s="18">
        <v>7</v>
      </c>
      <c r="B32" s="250"/>
      <c r="C32" s="62"/>
      <c r="D32" s="141"/>
      <c r="E32" s="44"/>
      <c r="F32" s="58"/>
      <c r="G32" s="64"/>
      <c r="H32" s="58"/>
      <c r="I32" s="58"/>
      <c r="J32" s="64"/>
      <c r="K32" s="58"/>
      <c r="L32" s="58"/>
      <c r="M32" s="64"/>
      <c r="N32" s="58"/>
      <c r="O32" s="58"/>
      <c r="P32" s="64"/>
      <c r="Q32" s="65"/>
      <c r="S32" s="128"/>
    </row>
    <row r="33" spans="1:19" ht="26.25" customHeight="1" x14ac:dyDescent="0.2">
      <c r="A33" s="18">
        <v>8</v>
      </c>
      <c r="B33" s="19"/>
      <c r="C33" s="62"/>
      <c r="D33" s="141"/>
      <c r="E33" s="44"/>
      <c r="F33" s="58"/>
      <c r="G33" s="64"/>
      <c r="H33" s="58"/>
      <c r="I33" s="58"/>
      <c r="J33" s="64"/>
      <c r="K33" s="58"/>
      <c r="L33" s="58"/>
      <c r="M33" s="64"/>
      <c r="N33" s="58"/>
      <c r="O33" s="58"/>
      <c r="P33" s="64"/>
      <c r="Q33" s="65"/>
      <c r="S33" s="128"/>
    </row>
    <row r="34" spans="1:19" ht="26.25" customHeight="1" x14ac:dyDescent="0.2">
      <c r="A34" s="18">
        <v>9</v>
      </c>
      <c r="B34" s="19"/>
      <c r="C34" s="62"/>
      <c r="D34" s="141"/>
      <c r="E34" s="44"/>
      <c r="F34" s="58"/>
      <c r="G34" s="64"/>
      <c r="H34" s="58"/>
      <c r="I34" s="58"/>
      <c r="J34" s="64"/>
      <c r="K34" s="58"/>
      <c r="L34" s="58"/>
      <c r="M34" s="64"/>
      <c r="N34" s="58"/>
      <c r="O34" s="58"/>
      <c r="P34" s="64"/>
      <c r="Q34" s="65"/>
      <c r="S34" s="128"/>
    </row>
    <row r="35" spans="1:19" ht="26.25" customHeight="1" thickBot="1" x14ac:dyDescent="0.25">
      <c r="A35" s="22">
        <v>10</v>
      </c>
      <c r="B35" s="23"/>
      <c r="C35" s="70"/>
      <c r="D35" s="236"/>
      <c r="E35" s="45"/>
      <c r="F35" s="72"/>
      <c r="G35" s="73"/>
      <c r="H35" s="72"/>
      <c r="I35" s="72"/>
      <c r="J35" s="73"/>
      <c r="K35" s="72"/>
      <c r="L35" s="72"/>
      <c r="M35" s="73"/>
      <c r="N35" s="72"/>
      <c r="O35" s="72"/>
      <c r="P35" s="73"/>
      <c r="Q35" s="74"/>
      <c r="S35" s="128"/>
    </row>
    <row r="36" spans="1:19" ht="19.5" customHeight="1" x14ac:dyDescent="0.2"/>
  </sheetData>
  <sortState ref="B26:Q31">
    <sortCondition descending="1" ref="Q26:Q31"/>
  </sortState>
  <mergeCells count="2">
    <mergeCell ref="A1:Q1"/>
    <mergeCell ref="A2:Q2"/>
  </mergeCells>
  <pageMargins left="0.7" right="0.7" top="0.75" bottom="0.75" header="0.3" footer="0.3"/>
  <pageSetup paperSize="9" scale="52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4"/>
  <sheetViews>
    <sheetView showGridLines="0" zoomScale="70" zoomScaleNormal="70" zoomScaleSheetLayoutView="70" workbookViewId="0">
      <pane ySplit="1" topLeftCell="A2" activePane="bottomLeft" state="frozen"/>
      <selection pane="bottomLeft" activeCell="S38" sqref="S38"/>
    </sheetView>
  </sheetViews>
  <sheetFormatPr defaultRowHeight="12.75" x14ac:dyDescent="0.2"/>
  <cols>
    <col min="1" max="1" width="6.85546875" customWidth="1"/>
    <col min="2" max="2" width="30.7109375" customWidth="1"/>
    <col min="3" max="3" width="17.42578125" bestFit="1" customWidth="1"/>
    <col min="4" max="4" width="12.5703125" customWidth="1"/>
    <col min="5" max="6" width="7.28515625" customWidth="1"/>
    <col min="7" max="7" width="8.42578125" customWidth="1"/>
    <col min="8" max="9" width="7.28515625" customWidth="1"/>
    <col min="10" max="10" width="8.28515625" bestFit="1" customWidth="1"/>
    <col min="11" max="12" width="7.28515625" customWidth="1"/>
    <col min="13" max="13" width="8.28515625" bestFit="1" customWidth="1"/>
    <col min="14" max="15" width="7.28515625" customWidth="1"/>
    <col min="16" max="16" width="8.28515625" customWidth="1"/>
    <col min="17" max="17" width="10.85546875" bestFit="1" customWidth="1"/>
    <col min="18" max="18" width="26.85546875" customWidth="1"/>
    <col min="24" max="24" width="2.5703125" customWidth="1"/>
  </cols>
  <sheetData>
    <row r="1" spans="1:23" ht="30.75" customHeight="1" x14ac:dyDescent="0.2">
      <c r="A1" s="259" t="str">
        <f>'ŽSG Liste C I-turnus'!Q56</f>
        <v>" 15. KUP HRVATSKE U SPORTSKOJ GIMNASTICI REGIJE ZAPAD" 3 - KOLO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4" spans="1:23" ht="18.75" thickBot="1" x14ac:dyDescent="0.3">
      <c r="A4" s="89" t="s">
        <v>86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23" ht="38.25" customHeight="1" thickBot="1" x14ac:dyDescent="0.25">
      <c r="A5" s="57" t="s">
        <v>8</v>
      </c>
      <c r="B5" s="66" t="s">
        <v>0</v>
      </c>
      <c r="C5" s="67" t="str">
        <f>'ŽSG_pojedinačno C'!C24</f>
        <v>Prog. / Kat.</v>
      </c>
      <c r="D5" s="68" t="s">
        <v>1</v>
      </c>
      <c r="E5" s="29"/>
      <c r="F5" s="27"/>
      <c r="G5" s="30"/>
      <c r="H5" s="29"/>
      <c r="I5" s="27"/>
      <c r="J5" s="30"/>
      <c r="K5" s="29"/>
      <c r="L5" s="27"/>
      <c r="M5" s="30"/>
      <c r="N5" s="29"/>
      <c r="O5" s="27"/>
      <c r="P5" s="30"/>
      <c r="Q5" s="32" t="s">
        <v>9</v>
      </c>
    </row>
    <row r="6" spans="1:23" s="8" customFormat="1" ht="14.25" customHeight="1" thickBot="1" x14ac:dyDescent="0.25">
      <c r="A6" s="5"/>
      <c r="B6" s="6"/>
      <c r="C6" s="7"/>
      <c r="D6" s="7"/>
      <c r="E6" s="31" t="s">
        <v>57</v>
      </c>
      <c r="F6" s="28" t="s">
        <v>58</v>
      </c>
      <c r="G6" s="25" t="s">
        <v>59</v>
      </c>
      <c r="H6" s="31" t="s">
        <v>57</v>
      </c>
      <c r="I6" s="28" t="s">
        <v>58</v>
      </c>
      <c r="J6" s="25" t="s">
        <v>59</v>
      </c>
      <c r="K6" s="31" t="s">
        <v>57</v>
      </c>
      <c r="L6" s="28" t="s">
        <v>58</v>
      </c>
      <c r="M6" s="25" t="s">
        <v>59</v>
      </c>
      <c r="N6" s="31" t="s">
        <v>57</v>
      </c>
      <c r="O6" s="28" t="s">
        <v>58</v>
      </c>
      <c r="P6" s="25" t="s">
        <v>59</v>
      </c>
      <c r="Q6" s="33" t="s">
        <v>60</v>
      </c>
    </row>
    <row r="7" spans="1:23" ht="26.25" customHeight="1" thickTop="1" x14ac:dyDescent="0.2">
      <c r="A7" s="18">
        <v>1</v>
      </c>
      <c r="B7" s="19" t="str">
        <f>'ŽSG Liste C I-turnus'!B9</f>
        <v>ANA MAGDALENA FABIJANIĆ</v>
      </c>
      <c r="C7" s="123" t="str">
        <f>'ŽSG Liste C I-turnus'!C9</f>
        <v>C Juniorke</v>
      </c>
      <c r="D7" s="63" t="str">
        <f>'ŽSG Liste C I-turnus'!D9</f>
        <v>GK Sokol KARLOVAC</v>
      </c>
      <c r="E7" s="44">
        <f>'ŽSG Liste C I-turnus'!E9</f>
        <v>7</v>
      </c>
      <c r="F7" s="58">
        <f>'ŽSG Liste C I-turnus'!F9</f>
        <v>9.3000000000000007</v>
      </c>
      <c r="G7" s="64">
        <f>'ŽSG Liste C I-turnus'!G9</f>
        <v>16.3</v>
      </c>
      <c r="H7" s="58">
        <f>'ŽSG Liste C I-turnus'!H9</f>
        <v>7</v>
      </c>
      <c r="I7" s="58">
        <f>'ŽSG Liste C I-turnus'!I9</f>
        <v>9.5</v>
      </c>
      <c r="J7" s="64">
        <f>'ŽSG Liste C I-turnus'!J9</f>
        <v>16.5</v>
      </c>
      <c r="K7" s="58">
        <f>'ŽSG Liste C I-turnus'!K9</f>
        <v>6.5</v>
      </c>
      <c r="L7" s="58">
        <f>'ŽSG Liste C I-turnus'!L9</f>
        <v>9.1</v>
      </c>
      <c r="M7" s="64">
        <f>'ŽSG Liste C I-turnus'!M9</f>
        <v>15.6</v>
      </c>
      <c r="N7" s="58">
        <f>'ŽSG Liste C I-turnus'!N9</f>
        <v>7</v>
      </c>
      <c r="O7" s="58">
        <f>'ŽSG Liste C I-turnus'!O9</f>
        <v>9.1999999999999993</v>
      </c>
      <c r="P7" s="64">
        <f>'ŽSG Liste C I-turnus'!P9</f>
        <v>16.2</v>
      </c>
      <c r="Q7" s="65">
        <f>'ŽSG Liste C I-turnus'!Q9</f>
        <v>64.599999999999994</v>
      </c>
      <c r="S7" s="1"/>
    </row>
    <row r="8" spans="1:23" ht="26.25" customHeight="1" x14ac:dyDescent="0.2">
      <c r="A8" s="18">
        <v>2</v>
      </c>
      <c r="B8" s="19" t="str">
        <f>'ŽSG Liste C I-turnus'!B10</f>
        <v>MARTINA ŠEGAVIĆ</v>
      </c>
      <c r="C8" s="123" t="str">
        <f>'ŽSG Liste C I-turnus'!C10</f>
        <v>C Juniorke</v>
      </c>
      <c r="D8" s="63" t="str">
        <f>'ŽSG Liste C I-turnus'!D10</f>
        <v>GK Sokol KARLOVAC</v>
      </c>
      <c r="E8" s="44">
        <f>'ŽSG Liste C I-turnus'!E10</f>
        <v>7</v>
      </c>
      <c r="F8" s="58">
        <f>'ŽSG Liste C I-turnus'!F10</f>
        <v>9.1</v>
      </c>
      <c r="G8" s="64">
        <f>'ŽSG Liste C I-turnus'!G10</f>
        <v>16.100000000000001</v>
      </c>
      <c r="H8" s="58">
        <f>'ŽSG Liste C I-turnus'!H10</f>
        <v>7</v>
      </c>
      <c r="I8" s="58">
        <f>'ŽSG Liste C I-turnus'!I10</f>
        <v>8.6</v>
      </c>
      <c r="J8" s="64">
        <f>'ŽSG Liste C I-turnus'!J10</f>
        <v>15.6</v>
      </c>
      <c r="K8" s="58">
        <f>'ŽSG Liste C I-turnus'!K10</f>
        <v>6.5</v>
      </c>
      <c r="L8" s="58">
        <f>'ŽSG Liste C I-turnus'!L10</f>
        <v>8</v>
      </c>
      <c r="M8" s="64">
        <f>'ŽSG Liste C I-turnus'!M10</f>
        <v>14.5</v>
      </c>
      <c r="N8" s="58">
        <f>'ŽSG Liste C I-turnus'!N10</f>
        <v>7</v>
      </c>
      <c r="O8" s="58">
        <f>'ŽSG Liste C I-turnus'!O10</f>
        <v>8.9</v>
      </c>
      <c r="P8" s="64">
        <f>'ŽSG Liste C I-turnus'!P10</f>
        <v>15.9</v>
      </c>
      <c r="Q8" s="65">
        <f>'ŽSG Liste C I-turnus'!Q10</f>
        <v>62.1</v>
      </c>
      <c r="S8" s="1"/>
    </row>
    <row r="9" spans="1:23" ht="26.25" customHeight="1" x14ac:dyDescent="0.2">
      <c r="A9" s="18">
        <v>3</v>
      </c>
      <c r="B9" s="19" t="str">
        <f>'ŽSG Liste C I-turnus'!B11</f>
        <v>PIA ŠKRTIĆ</v>
      </c>
      <c r="C9" s="123" t="str">
        <f>'ŽSG Liste C I-turnus'!C11</f>
        <v>C Juniorke</v>
      </c>
      <c r="D9" s="63" t="str">
        <f>'ŽSG Liste C I-turnus'!D11</f>
        <v>GK Sokol KARLOVAC</v>
      </c>
      <c r="E9" s="44">
        <f>'ŽSG Liste C I-turnus'!E11</f>
        <v>6.5</v>
      </c>
      <c r="F9" s="58">
        <f>'ŽSG Liste C I-turnus'!F11</f>
        <v>8.8000000000000007</v>
      </c>
      <c r="G9" s="64">
        <f>'ŽSG Liste C I-turnus'!G11</f>
        <v>15.3</v>
      </c>
      <c r="H9" s="58">
        <f>'ŽSG Liste C I-turnus'!H11</f>
        <v>7</v>
      </c>
      <c r="I9" s="58">
        <f>'ŽSG Liste C I-turnus'!I11</f>
        <v>8.1999999999999993</v>
      </c>
      <c r="J9" s="64">
        <f>'ŽSG Liste C I-turnus'!J11</f>
        <v>15.2</v>
      </c>
      <c r="K9" s="58">
        <f>'ŽSG Liste C I-turnus'!K11</f>
        <v>7</v>
      </c>
      <c r="L9" s="58">
        <f>'ŽSG Liste C I-turnus'!L11</f>
        <v>8.4</v>
      </c>
      <c r="M9" s="64">
        <f>'ŽSG Liste C I-turnus'!M11</f>
        <v>15.4</v>
      </c>
      <c r="N9" s="58">
        <f>'ŽSG Liste C I-turnus'!N11</f>
        <v>6.5</v>
      </c>
      <c r="O9" s="58">
        <f>'ŽSG Liste C I-turnus'!O11</f>
        <v>7.5</v>
      </c>
      <c r="P9" s="64">
        <f>'ŽSG Liste C I-turnus'!P11</f>
        <v>14</v>
      </c>
      <c r="Q9" s="65">
        <f>'ŽSG Liste C I-turnus'!Q11</f>
        <v>59.899999999999991</v>
      </c>
      <c r="S9" s="1"/>
    </row>
    <row r="10" spans="1:23" ht="26.25" customHeight="1" x14ac:dyDescent="0.2">
      <c r="A10" s="18">
        <v>4</v>
      </c>
      <c r="B10" s="19" t="str">
        <f>'ŽSG Liste C I-turnus'!B12</f>
        <v>KARLA ŠIBENIK</v>
      </c>
      <c r="C10" s="123" t="str">
        <f>'ŽSG Liste C I-turnus'!C12</f>
        <v>C Juniorke</v>
      </c>
      <c r="D10" s="63" t="str">
        <f>'ŽSG Liste C I-turnus'!D12</f>
        <v>GK Sokol KARLOVAC</v>
      </c>
      <c r="E10" s="44">
        <f>'ŽSG Liste C I-turnus'!E12</f>
        <v>6.5</v>
      </c>
      <c r="F10" s="58">
        <f>'ŽSG Liste C I-turnus'!F12</f>
        <v>9.1999999999999993</v>
      </c>
      <c r="G10" s="64">
        <f>'ŽSG Liste C I-turnus'!G12</f>
        <v>15.7</v>
      </c>
      <c r="H10" s="58">
        <f>'ŽSG Liste C I-turnus'!H12</f>
        <v>7</v>
      </c>
      <c r="I10" s="58">
        <f>'ŽSG Liste C I-turnus'!I12</f>
        <v>7.7</v>
      </c>
      <c r="J10" s="64">
        <f>'ŽSG Liste C I-turnus'!J12</f>
        <v>14.7</v>
      </c>
      <c r="K10" s="58">
        <f>'ŽSG Liste C I-turnus'!K12</f>
        <v>6.5</v>
      </c>
      <c r="L10" s="58">
        <f>'ŽSG Liste C I-turnus'!L12</f>
        <v>7.4</v>
      </c>
      <c r="M10" s="64">
        <f>'ŽSG Liste C I-turnus'!M12</f>
        <v>13.9</v>
      </c>
      <c r="N10" s="58">
        <f>'ŽSG Liste C I-turnus'!N12</f>
        <v>6</v>
      </c>
      <c r="O10" s="58">
        <f>'ŽSG Liste C I-turnus'!O12</f>
        <v>8.4</v>
      </c>
      <c r="P10" s="64">
        <f>'ŽSG Liste C I-turnus'!P12</f>
        <v>14.4</v>
      </c>
      <c r="Q10" s="65">
        <f>'ŽSG Liste C I-turnus'!Q12</f>
        <v>58.7</v>
      </c>
      <c r="S10" s="1"/>
    </row>
    <row r="11" spans="1:23" ht="26.25" customHeight="1" x14ac:dyDescent="0.2">
      <c r="A11" s="18">
        <v>5</v>
      </c>
      <c r="B11" s="19" t="str">
        <f>'ŽSG Liste C I-turnus'!B13</f>
        <v>LEDA CRNKOVIĆ</v>
      </c>
      <c r="C11" s="123" t="str">
        <f>'ŽSG Liste C I-turnus'!C13</f>
        <v>C Juniorke</v>
      </c>
      <c r="D11" s="63" t="str">
        <f>'ŽSG Liste C I-turnus'!D13</f>
        <v>GK Sokol KARLOVAC</v>
      </c>
      <c r="E11" s="44">
        <f>'ŽSG Liste C I-turnus'!E13</f>
        <v>6</v>
      </c>
      <c r="F11" s="58">
        <f>'ŽSG Liste C I-turnus'!F13</f>
        <v>8.5</v>
      </c>
      <c r="G11" s="64">
        <f>'ŽSG Liste C I-turnus'!G13</f>
        <v>14.5</v>
      </c>
      <c r="H11" s="58">
        <f>'ŽSG Liste C I-turnus'!H13</f>
        <v>5.5</v>
      </c>
      <c r="I11" s="58">
        <f>'ŽSG Liste C I-turnus'!I13</f>
        <v>7.6</v>
      </c>
      <c r="J11" s="64">
        <f>'ŽSG Liste C I-turnus'!J13</f>
        <v>13.1</v>
      </c>
      <c r="K11" s="58">
        <f>'ŽSG Liste C I-turnus'!K13</f>
        <v>3.7</v>
      </c>
      <c r="L11" s="58">
        <f>'ŽSG Liste C I-turnus'!L13</f>
        <v>7.8</v>
      </c>
      <c r="M11" s="64">
        <f>'ŽSG Liste C I-turnus'!M13</f>
        <v>11.5</v>
      </c>
      <c r="N11" s="58">
        <f>'ŽSG Liste C I-turnus'!N13</f>
        <v>6</v>
      </c>
      <c r="O11" s="58">
        <f>'ŽSG Liste C I-turnus'!O13</f>
        <v>8.1</v>
      </c>
      <c r="P11" s="64">
        <f>'ŽSG Liste C I-turnus'!P13</f>
        <v>14.1</v>
      </c>
      <c r="Q11" s="65">
        <f>'ŽSG Liste C I-turnus'!Q13</f>
        <v>53.2</v>
      </c>
      <c r="S11" s="1"/>
    </row>
    <row r="12" spans="1:23" ht="26.25" customHeight="1" thickBot="1" x14ac:dyDescent="0.25">
      <c r="A12" s="18">
        <v>6</v>
      </c>
      <c r="B12" s="19" t="str">
        <f>'ŽSG Liste C I-turnus'!B14</f>
        <v>AURORA CAR</v>
      </c>
      <c r="C12" s="123" t="str">
        <f>'ŽSG Liste C I-turnus'!C14</f>
        <v>C Juniorke</v>
      </c>
      <c r="D12" s="63" t="str">
        <f>'ŽSG Liste C I-turnus'!D14</f>
        <v>GK Sokol KARLOVAC</v>
      </c>
      <c r="E12" s="44">
        <f>'ŽSG Liste C I-turnus'!E14</f>
        <v>6.5</v>
      </c>
      <c r="F12" s="58">
        <f>'ŽSG Liste C I-turnus'!F14</f>
        <v>9.3000000000000007</v>
      </c>
      <c r="G12" s="64">
        <f>'ŽSG Liste C I-turnus'!G14</f>
        <v>15.8</v>
      </c>
      <c r="H12" s="58">
        <f>'ŽSG Liste C I-turnus'!H14</f>
        <v>7</v>
      </c>
      <c r="I12" s="58">
        <f>'ŽSG Liste C I-turnus'!I14</f>
        <v>7.6</v>
      </c>
      <c r="J12" s="64">
        <f>'ŽSG Liste C I-turnus'!J14</f>
        <v>14.6</v>
      </c>
      <c r="K12" s="58">
        <f>'ŽSG Liste C I-turnus'!K14</f>
        <v>5.5</v>
      </c>
      <c r="L12" s="58">
        <f>'ŽSG Liste C I-turnus'!L14</f>
        <v>7.3</v>
      </c>
      <c r="M12" s="64">
        <f>'ŽSG Liste C I-turnus'!M14</f>
        <v>12.8</v>
      </c>
      <c r="N12" s="58">
        <f>'ŽSG Liste C I-turnus'!N14</f>
        <v>6</v>
      </c>
      <c r="O12" s="58">
        <f>'ŽSG Liste C I-turnus'!O14</f>
        <v>7.7</v>
      </c>
      <c r="P12" s="64">
        <f>'ŽSG Liste C I-turnus'!P14</f>
        <v>13.7</v>
      </c>
      <c r="Q12" s="65">
        <f>'ŽSG Liste C I-turnus'!Q14</f>
        <v>56.900000000000006</v>
      </c>
      <c r="S12" s="1"/>
    </row>
    <row r="13" spans="1:23" ht="33.75" customHeight="1" thickBot="1" x14ac:dyDescent="0.25">
      <c r="A13" s="87" t="s">
        <v>87</v>
      </c>
      <c r="B13" s="35"/>
      <c r="C13" s="36"/>
      <c r="D13" s="37"/>
      <c r="E13" s="38"/>
      <c r="F13" s="14"/>
      <c r="G13" s="69">
        <f>SUM(G7:G12)-MIN(G7:G12)-SMALL(G7:G12,2)</f>
        <v>63.900000000000006</v>
      </c>
      <c r="H13" s="38"/>
      <c r="I13" s="14"/>
      <c r="J13" s="69">
        <f>SUM(J7:J12)-MIN(J7:J12)-SMALL(J7:J12,2)</f>
        <v>61.999999999999993</v>
      </c>
      <c r="K13" s="38"/>
      <c r="L13" s="14"/>
      <c r="M13" s="69">
        <f>SUM(M7:M12)-MIN(M7:M12)-SMALL(M7:M12,2)</f>
        <v>59.400000000000006</v>
      </c>
      <c r="N13" s="38"/>
      <c r="O13" s="14"/>
      <c r="P13" s="69">
        <f>SUM(P7:P12)-MIN(P7:P12)-SMALL(P7:P12,2)</f>
        <v>60.599999999999994</v>
      </c>
      <c r="Q13" s="42">
        <f>SUM(P13,M13,J13,G13)</f>
        <v>245.9</v>
      </c>
      <c r="R13" s="239" t="str">
        <f>A13</f>
        <v>GK SOKOL - KARLOVAC</v>
      </c>
      <c r="S13" s="42">
        <f>G13</f>
        <v>63.900000000000006</v>
      </c>
      <c r="T13" s="69">
        <f>J13</f>
        <v>61.999999999999993</v>
      </c>
      <c r="U13" s="69">
        <f>M13</f>
        <v>59.400000000000006</v>
      </c>
      <c r="V13" s="69">
        <f>P13</f>
        <v>60.599999999999994</v>
      </c>
      <c r="W13" s="69">
        <f>Q13</f>
        <v>245.9</v>
      </c>
    </row>
    <row r="14" spans="1:23" ht="38.25" customHeight="1" thickBot="1" x14ac:dyDescent="0.25">
      <c r="A14" s="57" t="s">
        <v>8</v>
      </c>
      <c r="B14" s="66" t="s">
        <v>0</v>
      </c>
      <c r="C14" s="67" t="str">
        <f>C5</f>
        <v>Prog. / Kat.</v>
      </c>
      <c r="D14" s="68" t="s">
        <v>1</v>
      </c>
      <c r="E14" s="29"/>
      <c r="F14" s="27"/>
      <c r="G14" s="30"/>
      <c r="H14" s="29"/>
      <c r="I14" s="27"/>
      <c r="J14" s="30"/>
      <c r="K14" s="29"/>
      <c r="L14" s="27"/>
      <c r="M14" s="30"/>
      <c r="N14" s="29"/>
      <c r="O14" s="27"/>
      <c r="P14" s="30"/>
      <c r="Q14" s="32" t="s">
        <v>9</v>
      </c>
    </row>
    <row r="15" spans="1:23" s="8" customFormat="1" ht="14.25" customHeight="1" thickBot="1" x14ac:dyDescent="0.25">
      <c r="A15" s="5"/>
      <c r="B15" s="6"/>
      <c r="C15" s="7"/>
      <c r="D15" s="7"/>
      <c r="E15" s="31" t="s">
        <v>57</v>
      </c>
      <c r="F15" s="28" t="s">
        <v>58</v>
      </c>
      <c r="G15" s="25" t="s">
        <v>59</v>
      </c>
      <c r="H15" s="31" t="s">
        <v>57</v>
      </c>
      <c r="I15" s="28" t="s">
        <v>58</v>
      </c>
      <c r="J15" s="25" t="s">
        <v>59</v>
      </c>
      <c r="K15" s="31" t="s">
        <v>57</v>
      </c>
      <c r="L15" s="28" t="s">
        <v>58</v>
      </c>
      <c r="M15" s="25" t="s">
        <v>59</v>
      </c>
      <c r="N15" s="31" t="s">
        <v>57</v>
      </c>
      <c r="O15" s="28" t="s">
        <v>58</v>
      </c>
      <c r="P15" s="25" t="s">
        <v>59</v>
      </c>
      <c r="Q15" s="33" t="s">
        <v>60</v>
      </c>
    </row>
    <row r="16" spans="1:23" ht="26.25" customHeight="1" thickTop="1" x14ac:dyDescent="0.2">
      <c r="A16" s="18">
        <v>1</v>
      </c>
      <c r="B16" s="19"/>
      <c r="C16" s="123"/>
      <c r="D16" s="122"/>
      <c r="E16" s="44"/>
      <c r="F16" s="58"/>
      <c r="G16" s="64"/>
      <c r="H16" s="58"/>
      <c r="I16" s="58"/>
      <c r="J16" s="64"/>
      <c r="K16" s="58"/>
      <c r="L16" s="58"/>
      <c r="M16" s="64"/>
      <c r="N16" s="58"/>
      <c r="O16" s="58"/>
      <c r="P16" s="64"/>
      <c r="Q16" s="65"/>
      <c r="S16" s="1"/>
    </row>
    <row r="17" spans="1:23" ht="26.25" customHeight="1" x14ac:dyDescent="0.2">
      <c r="A17" s="18">
        <v>2</v>
      </c>
      <c r="B17" s="19"/>
      <c r="C17" s="123"/>
      <c r="D17" s="122"/>
      <c r="E17" s="44"/>
      <c r="F17" s="58"/>
      <c r="G17" s="64"/>
      <c r="H17" s="58"/>
      <c r="I17" s="58"/>
      <c r="J17" s="64"/>
      <c r="K17" s="58"/>
      <c r="L17" s="58"/>
      <c r="M17" s="64"/>
      <c r="N17" s="58"/>
      <c r="O17" s="58"/>
      <c r="P17" s="64"/>
      <c r="Q17" s="65"/>
      <c r="S17" s="1"/>
    </row>
    <row r="18" spans="1:23" ht="26.25" customHeight="1" x14ac:dyDescent="0.2">
      <c r="A18" s="18">
        <v>3</v>
      </c>
      <c r="B18" s="19"/>
      <c r="C18" s="123"/>
      <c r="D18" s="122"/>
      <c r="E18" s="44"/>
      <c r="F18" s="58"/>
      <c r="G18" s="64"/>
      <c r="H18" s="58"/>
      <c r="I18" s="58"/>
      <c r="J18" s="64"/>
      <c r="K18" s="58"/>
      <c r="L18" s="58"/>
      <c r="M18" s="64"/>
      <c r="N18" s="58"/>
      <c r="O18" s="58"/>
      <c r="P18" s="64"/>
      <c r="Q18" s="65"/>
      <c r="S18" s="1"/>
    </row>
    <row r="19" spans="1:23" ht="26.25" customHeight="1" x14ac:dyDescent="0.2">
      <c r="A19" s="18">
        <v>4</v>
      </c>
      <c r="B19" s="19"/>
      <c r="C19" s="123"/>
      <c r="D19" s="122"/>
      <c r="E19" s="44"/>
      <c r="F19" s="58"/>
      <c r="G19" s="64"/>
      <c r="H19" s="58"/>
      <c r="I19" s="58"/>
      <c r="J19" s="64"/>
      <c r="K19" s="58"/>
      <c r="L19" s="58"/>
      <c r="M19" s="64"/>
      <c r="N19" s="58"/>
      <c r="O19" s="58"/>
      <c r="P19" s="64"/>
      <c r="Q19" s="65"/>
      <c r="S19" s="1"/>
    </row>
    <row r="20" spans="1:23" ht="26.25" customHeight="1" x14ac:dyDescent="0.2">
      <c r="A20" s="18">
        <v>5</v>
      </c>
      <c r="B20" s="19"/>
      <c r="C20" s="123"/>
      <c r="D20" s="122"/>
      <c r="E20" s="44"/>
      <c r="F20" s="58"/>
      <c r="G20" s="64"/>
      <c r="H20" s="58"/>
      <c r="I20" s="58"/>
      <c r="J20" s="64"/>
      <c r="K20" s="58"/>
      <c r="L20" s="58"/>
      <c r="M20" s="64"/>
      <c r="N20" s="58"/>
      <c r="O20" s="58"/>
      <c r="P20" s="64"/>
      <c r="Q20" s="65"/>
      <c r="S20" s="1"/>
    </row>
    <row r="21" spans="1:23" ht="26.25" customHeight="1" thickBot="1" x14ac:dyDescent="0.25">
      <c r="A21" s="18">
        <v>6</v>
      </c>
      <c r="B21" s="19"/>
      <c r="C21" s="62"/>
      <c r="D21" s="63"/>
      <c r="E21" s="44"/>
      <c r="F21" s="58"/>
      <c r="G21" s="64"/>
      <c r="H21" s="58"/>
      <c r="I21" s="58"/>
      <c r="J21" s="64"/>
      <c r="K21" s="58"/>
      <c r="L21" s="58"/>
      <c r="M21" s="64"/>
      <c r="N21" s="58"/>
      <c r="O21" s="58"/>
      <c r="P21" s="64"/>
      <c r="Q21" s="65"/>
      <c r="S21" s="1"/>
    </row>
    <row r="22" spans="1:23" ht="33.75" customHeight="1" thickBot="1" x14ac:dyDescent="0.25">
      <c r="A22" s="131"/>
      <c r="B22" s="35"/>
      <c r="C22" s="36"/>
      <c r="D22" s="37"/>
      <c r="E22" s="38"/>
      <c r="F22" s="14"/>
      <c r="G22" s="69"/>
      <c r="H22" s="38"/>
      <c r="I22" s="14"/>
      <c r="J22" s="69"/>
      <c r="K22" s="38"/>
      <c r="L22" s="14"/>
      <c r="M22" s="69"/>
      <c r="N22" s="38"/>
      <c r="O22" s="14"/>
      <c r="P22" s="69"/>
      <c r="Q22" s="42"/>
      <c r="R22" s="92">
        <f>A22</f>
        <v>0</v>
      </c>
      <c r="S22" s="42">
        <f>G22</f>
        <v>0</v>
      </c>
      <c r="T22" s="69">
        <f>J22</f>
        <v>0</v>
      </c>
      <c r="U22" s="69">
        <f>M22</f>
        <v>0</v>
      </c>
      <c r="V22" s="69">
        <f>P22</f>
        <v>0</v>
      </c>
      <c r="W22" s="69">
        <f>Q22</f>
        <v>0</v>
      </c>
    </row>
    <row r="26" spans="1:23" ht="18.75" thickBot="1" x14ac:dyDescent="0.3">
      <c r="A26" s="89" t="s">
        <v>95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23" ht="38.25" customHeight="1" thickBot="1" x14ac:dyDescent="0.25">
      <c r="A27" s="57" t="s">
        <v>8</v>
      </c>
      <c r="B27" s="66" t="s">
        <v>0</v>
      </c>
      <c r="C27" s="67" t="str">
        <f>C14</f>
        <v>Prog. / Kat.</v>
      </c>
      <c r="D27" s="68" t="s">
        <v>1</v>
      </c>
      <c r="E27" s="29"/>
      <c r="F27" s="27"/>
      <c r="G27" s="30"/>
      <c r="H27" s="29"/>
      <c r="I27" s="27"/>
      <c r="J27" s="30"/>
      <c r="K27" s="29"/>
      <c r="L27" s="27"/>
      <c r="M27" s="30"/>
      <c r="N27" s="29"/>
      <c r="O27" s="27"/>
      <c r="P27" s="30"/>
      <c r="Q27" s="32" t="s">
        <v>9</v>
      </c>
      <c r="S27" s="112"/>
    </row>
    <row r="28" spans="1:23" s="8" customFormat="1" ht="14.25" customHeight="1" thickBot="1" x14ac:dyDescent="0.25">
      <c r="A28" s="5"/>
      <c r="B28" s="6"/>
      <c r="C28" s="7"/>
      <c r="D28" s="7"/>
      <c r="E28" s="31" t="s">
        <v>57</v>
      </c>
      <c r="F28" s="28" t="s">
        <v>58</v>
      </c>
      <c r="G28" s="25" t="s">
        <v>59</v>
      </c>
      <c r="H28" s="31" t="s">
        <v>57</v>
      </c>
      <c r="I28" s="28" t="s">
        <v>58</v>
      </c>
      <c r="J28" s="25" t="s">
        <v>59</v>
      </c>
      <c r="K28" s="31" t="s">
        <v>57</v>
      </c>
      <c r="L28" s="28" t="s">
        <v>58</v>
      </c>
      <c r="M28" s="25" t="s">
        <v>59</v>
      </c>
      <c r="N28" s="31" t="s">
        <v>57</v>
      </c>
      <c r="O28" s="28" t="s">
        <v>58</v>
      </c>
      <c r="P28" s="25" t="s">
        <v>59</v>
      </c>
      <c r="Q28" s="33" t="s">
        <v>60</v>
      </c>
    </row>
    <row r="29" spans="1:23" ht="26.25" customHeight="1" thickTop="1" x14ac:dyDescent="0.2">
      <c r="A29" s="18">
        <v>1</v>
      </c>
      <c r="B29" s="19" t="str">
        <f>'ŽSG Liste C I-turnus'!B37</f>
        <v>LEA VUKIĆ</v>
      </c>
      <c r="C29" s="123" t="str">
        <f>'ŽSG Liste C I-turnus'!C37</f>
        <v>C Seniorke</v>
      </c>
      <c r="D29" s="63" t="str">
        <f>'ŽSG Liste C I-turnus'!D37</f>
        <v>GK Rijeka</v>
      </c>
      <c r="E29" s="44">
        <f>'ŽSG Liste C I-turnus'!E37</f>
        <v>7</v>
      </c>
      <c r="F29" s="58">
        <f>'ŽSG Liste C I-turnus'!F37</f>
        <v>8.9</v>
      </c>
      <c r="G29" s="64">
        <f>'ŽSG Liste C I-turnus'!G37</f>
        <v>15.9</v>
      </c>
      <c r="H29" s="58">
        <f>'ŽSG Liste C I-turnus'!H37</f>
        <v>7</v>
      </c>
      <c r="I29" s="58">
        <f>'ŽSG Liste C I-turnus'!I37</f>
        <v>8</v>
      </c>
      <c r="J29" s="64">
        <f>'ŽSG Liste C I-turnus'!J37</f>
        <v>15</v>
      </c>
      <c r="K29" s="58">
        <f>'ŽSG Liste C I-turnus'!K37</f>
        <v>6.5</v>
      </c>
      <c r="L29" s="58">
        <f>'ŽSG Liste C I-turnus'!L37</f>
        <v>6.7</v>
      </c>
      <c r="M29" s="64">
        <f>'ŽSG Liste C I-turnus'!M37</f>
        <v>13.2</v>
      </c>
      <c r="N29" s="58">
        <f>'ŽSG Liste C I-turnus'!N37</f>
        <v>7</v>
      </c>
      <c r="O29" s="58">
        <f>'ŽSG Liste C I-turnus'!O37</f>
        <v>7.9</v>
      </c>
      <c r="P29" s="64">
        <f>'ŽSG Liste C I-turnus'!P37</f>
        <v>14.9</v>
      </c>
      <c r="Q29" s="65">
        <f>'ŽSG Liste C I-turnus'!Q37</f>
        <v>59</v>
      </c>
      <c r="S29" s="1"/>
    </row>
    <row r="30" spans="1:23" ht="26.25" customHeight="1" x14ac:dyDescent="0.2">
      <c r="A30" s="18">
        <v>2</v>
      </c>
      <c r="B30" s="19" t="str">
        <f>'ŽSG Liste C I-turnus'!B38</f>
        <v>NINA MEZAK</v>
      </c>
      <c r="C30" s="123" t="str">
        <f>'ŽSG Liste C I-turnus'!C38</f>
        <v>C Seniorke</v>
      </c>
      <c r="D30" s="63" t="str">
        <f>'ŽSG Liste C I-turnus'!D38</f>
        <v>GK Rijeka</v>
      </c>
      <c r="E30" s="44">
        <f>'ŽSG Liste C I-turnus'!E38</f>
        <v>0</v>
      </c>
      <c r="F30" s="58">
        <f>'ŽSG Liste C I-turnus'!F38</f>
        <v>0</v>
      </c>
      <c r="G30" s="64">
        <f>'ŽSG Liste C I-turnus'!G38</f>
        <v>0</v>
      </c>
      <c r="H30" s="58">
        <f>'ŽSG Liste C I-turnus'!H38</f>
        <v>0</v>
      </c>
      <c r="I30" s="58">
        <f>'ŽSG Liste C I-turnus'!I38</f>
        <v>0</v>
      </c>
      <c r="J30" s="64">
        <f>'ŽSG Liste C I-turnus'!J38</f>
        <v>0</v>
      </c>
      <c r="K30" s="58">
        <f>'ŽSG Liste C I-turnus'!K38</f>
        <v>0</v>
      </c>
      <c r="L30" s="58">
        <f>'ŽSG Liste C I-turnus'!L38</f>
        <v>0</v>
      </c>
      <c r="M30" s="64">
        <f>'ŽSG Liste C I-turnus'!M38</f>
        <v>0</v>
      </c>
      <c r="N30" s="58">
        <f>'ŽSG Liste C I-turnus'!N38</f>
        <v>0</v>
      </c>
      <c r="O30" s="58">
        <f>'ŽSG Liste C I-turnus'!O38</f>
        <v>0</v>
      </c>
      <c r="P30" s="64">
        <f>'ŽSG Liste C I-turnus'!P38</f>
        <v>0</v>
      </c>
      <c r="Q30" s="65">
        <f>'ŽSG Liste C I-turnus'!Q38</f>
        <v>0</v>
      </c>
      <c r="S30" s="1"/>
    </row>
    <row r="31" spans="1:23" ht="26.25" customHeight="1" x14ac:dyDescent="0.2">
      <c r="A31" s="18">
        <v>3</v>
      </c>
      <c r="B31" s="19" t="str">
        <f>'ŽSG Liste C I-turnus'!B39</f>
        <v>DEA ANDRIJČIĆ</v>
      </c>
      <c r="C31" s="123" t="str">
        <f>'ŽSG Liste C I-turnus'!C39</f>
        <v>C Seniorke</v>
      </c>
      <c r="D31" s="63" t="str">
        <f>'ŽSG Liste C I-turnus'!D39</f>
        <v>GK Rijeka</v>
      </c>
      <c r="E31" s="44">
        <f>'ŽSG Liste C I-turnus'!E39</f>
        <v>7</v>
      </c>
      <c r="F31" s="58">
        <f>'ŽSG Liste C I-turnus'!F39</f>
        <v>8.5</v>
      </c>
      <c r="G31" s="64">
        <f>'ŽSG Liste C I-turnus'!G39</f>
        <v>15.5</v>
      </c>
      <c r="H31" s="58">
        <f>'ŽSG Liste C I-turnus'!H39</f>
        <v>7</v>
      </c>
      <c r="I31" s="58">
        <f>'ŽSG Liste C I-turnus'!I39</f>
        <v>7.3</v>
      </c>
      <c r="J31" s="64">
        <f>'ŽSG Liste C I-turnus'!J39</f>
        <v>14.3</v>
      </c>
      <c r="K31" s="58">
        <f>'ŽSG Liste C I-turnus'!K39</f>
        <v>7</v>
      </c>
      <c r="L31" s="58">
        <f>'ŽSG Liste C I-turnus'!L39</f>
        <v>8.1</v>
      </c>
      <c r="M31" s="64">
        <f>'ŽSG Liste C I-turnus'!M39</f>
        <v>15.1</v>
      </c>
      <c r="N31" s="58">
        <f>'ŽSG Liste C I-turnus'!N39</f>
        <v>7</v>
      </c>
      <c r="O31" s="58">
        <f>'ŽSG Liste C I-turnus'!O39</f>
        <v>8.3000000000000007</v>
      </c>
      <c r="P31" s="64">
        <f>'ŽSG Liste C I-turnus'!P39</f>
        <v>15.3</v>
      </c>
      <c r="Q31" s="65">
        <f>'ŽSG Liste C I-turnus'!Q39</f>
        <v>60.2</v>
      </c>
      <c r="S31" s="1"/>
    </row>
    <row r="32" spans="1:23" ht="26.25" customHeight="1" x14ac:dyDescent="0.2">
      <c r="A32" s="18">
        <v>4</v>
      </c>
      <c r="B32" s="19" t="str">
        <f>'ŽSG Liste C I-turnus'!B40</f>
        <v>NIKA NIMAC</v>
      </c>
      <c r="C32" s="123" t="str">
        <f>'ŽSG Liste C I-turnus'!C40</f>
        <v>C Seniorke</v>
      </c>
      <c r="D32" s="63" t="str">
        <f>'ŽSG Liste C I-turnus'!D40</f>
        <v>GK Rijeka</v>
      </c>
      <c r="E32" s="44">
        <f>'ŽSG Liste C I-turnus'!E40</f>
        <v>7</v>
      </c>
      <c r="F32" s="58">
        <f>'ŽSG Liste C I-turnus'!F40</f>
        <v>9</v>
      </c>
      <c r="G32" s="64">
        <f>'ŽSG Liste C I-turnus'!G40</f>
        <v>16</v>
      </c>
      <c r="H32" s="58">
        <f>'ŽSG Liste C I-turnus'!H40</f>
        <v>7</v>
      </c>
      <c r="I32" s="58">
        <f>'ŽSG Liste C I-turnus'!I40</f>
        <v>7.4</v>
      </c>
      <c r="J32" s="64">
        <f>'ŽSG Liste C I-turnus'!J40</f>
        <v>14.4</v>
      </c>
      <c r="K32" s="58">
        <f>'ŽSG Liste C I-turnus'!K40</f>
        <v>6.5</v>
      </c>
      <c r="L32" s="58">
        <f>'ŽSG Liste C I-turnus'!L40</f>
        <v>7.4</v>
      </c>
      <c r="M32" s="64">
        <f>'ŽSG Liste C I-turnus'!M40</f>
        <v>13.9</v>
      </c>
      <c r="N32" s="58">
        <f>'ŽSG Liste C I-turnus'!N40</f>
        <v>7</v>
      </c>
      <c r="O32" s="58">
        <f>'ŽSG Liste C I-turnus'!O40</f>
        <v>6.8</v>
      </c>
      <c r="P32" s="64">
        <f>'ŽSG Liste C I-turnus'!P40</f>
        <v>13.8</v>
      </c>
      <c r="Q32" s="65">
        <f>'ŽSG Liste C I-turnus'!Q40</f>
        <v>58.1</v>
      </c>
      <c r="S32" s="1"/>
    </row>
    <row r="33" spans="1:23" ht="26.25" customHeight="1" x14ac:dyDescent="0.2">
      <c r="A33" s="18">
        <v>5</v>
      </c>
      <c r="B33" s="19" t="str">
        <f>'ŽSG Liste C I-turnus'!B41</f>
        <v>EVA BALDO</v>
      </c>
      <c r="C33" s="123" t="str">
        <f>'ŽSG Liste C I-turnus'!C41</f>
        <v>C Seniorke</v>
      </c>
      <c r="D33" s="63" t="str">
        <f>'ŽSG Liste C I-turnus'!D41</f>
        <v>GK Rijeka</v>
      </c>
      <c r="E33" s="44">
        <f>'ŽSG Liste C I-turnus'!E41</f>
        <v>7</v>
      </c>
      <c r="F33" s="58">
        <f>'ŽSG Liste C I-turnus'!F41</f>
        <v>9.1</v>
      </c>
      <c r="G33" s="64">
        <f>'ŽSG Liste C I-turnus'!G41</f>
        <v>16.100000000000001</v>
      </c>
      <c r="H33" s="58">
        <f>'ŽSG Liste C I-turnus'!H41</f>
        <v>7</v>
      </c>
      <c r="I33" s="58">
        <f>'ŽSG Liste C I-turnus'!I41</f>
        <v>8</v>
      </c>
      <c r="J33" s="64">
        <f>'ŽSG Liste C I-turnus'!J41</f>
        <v>15</v>
      </c>
      <c r="K33" s="58">
        <f>'ŽSG Liste C I-turnus'!K41</f>
        <v>5.5</v>
      </c>
      <c r="L33" s="58">
        <f>'ŽSG Liste C I-turnus'!L41</f>
        <v>7.9</v>
      </c>
      <c r="M33" s="64">
        <f>'ŽSG Liste C I-turnus'!M41</f>
        <v>13.4</v>
      </c>
      <c r="N33" s="58">
        <f>'ŽSG Liste C I-turnus'!N41</f>
        <v>7</v>
      </c>
      <c r="O33" s="58">
        <f>'ŽSG Liste C I-turnus'!O41</f>
        <v>8</v>
      </c>
      <c r="P33" s="64">
        <f>'ŽSG Liste C I-turnus'!P41</f>
        <v>15</v>
      </c>
      <c r="Q33" s="65">
        <f>'ŽSG Liste C I-turnus'!Q41</f>
        <v>59.5</v>
      </c>
      <c r="S33" s="1"/>
    </row>
    <row r="34" spans="1:23" ht="26.25" customHeight="1" thickBot="1" x14ac:dyDescent="0.25">
      <c r="A34" s="18">
        <v>6</v>
      </c>
      <c r="B34" s="19"/>
      <c r="C34" s="62"/>
      <c r="D34" s="63"/>
      <c r="E34" s="44"/>
      <c r="F34" s="58"/>
      <c r="G34" s="64">
        <v>0</v>
      </c>
      <c r="H34" s="58"/>
      <c r="I34" s="58"/>
      <c r="J34" s="64">
        <v>0</v>
      </c>
      <c r="K34" s="58"/>
      <c r="L34" s="58"/>
      <c r="M34" s="64">
        <v>0</v>
      </c>
      <c r="N34" s="58"/>
      <c r="O34" s="58"/>
      <c r="P34" s="64">
        <v>0</v>
      </c>
      <c r="Q34" s="65"/>
      <c r="S34" s="1"/>
    </row>
    <row r="35" spans="1:23" ht="33.75" customHeight="1" thickBot="1" x14ac:dyDescent="0.25">
      <c r="A35" s="131" t="s">
        <v>112</v>
      </c>
      <c r="B35" s="35"/>
      <c r="C35" s="36"/>
      <c r="D35" s="37"/>
      <c r="E35" s="38"/>
      <c r="F35" s="14"/>
      <c r="G35" s="69">
        <f>SUM(G29:G34)-MIN(G29:G34)-SMALL(G29:G34,2)-SMALL(G29:G34,3)</f>
        <v>48</v>
      </c>
      <c r="H35" s="38"/>
      <c r="I35" s="14"/>
      <c r="J35" s="69">
        <f>SUM(J29:J34)-MIN(J29:J34)-SMALL(J29:J34,2)-SMALL(J29:J34,3)</f>
        <v>44.400000000000006</v>
      </c>
      <c r="K35" s="38"/>
      <c r="L35" s="14"/>
      <c r="M35" s="69">
        <f>SUM(M29:M34)-MIN(M29:M34)-SMALL(M29:M34,2)-SMALL(M29:M34,3)</f>
        <v>42.399999999999991</v>
      </c>
      <c r="N35" s="38"/>
      <c r="O35" s="14"/>
      <c r="P35" s="69">
        <f>SUM(P29:P34)-MIN(P29:P34)-SMALL(P29:P34,2)-SMALL(P29:P34,3)</f>
        <v>45.2</v>
      </c>
      <c r="Q35" s="42">
        <f>SUM(P35,M35,J35,G35)</f>
        <v>180</v>
      </c>
      <c r="R35" s="92" t="str">
        <f>A35</f>
        <v>GK RIJEKA</v>
      </c>
      <c r="S35" s="42">
        <f>G35</f>
        <v>48</v>
      </c>
      <c r="T35" s="69">
        <f>J35</f>
        <v>44.400000000000006</v>
      </c>
      <c r="U35" s="69">
        <f>M35</f>
        <v>42.399999999999991</v>
      </c>
      <c r="V35" s="69">
        <f>P35</f>
        <v>45.2</v>
      </c>
      <c r="W35" s="69">
        <f>Q35</f>
        <v>180</v>
      </c>
    </row>
    <row r="36" spans="1:23" ht="38.25" customHeight="1" thickBot="1" x14ac:dyDescent="0.25">
      <c r="A36" s="57" t="s">
        <v>8</v>
      </c>
      <c r="B36" s="66" t="s">
        <v>0</v>
      </c>
      <c r="C36" s="67" t="str">
        <f>C27</f>
        <v>Prog. / Kat.</v>
      </c>
      <c r="D36" s="68" t="s">
        <v>1</v>
      </c>
      <c r="E36" s="29"/>
      <c r="F36" s="27"/>
      <c r="G36" s="30"/>
      <c r="H36" s="29"/>
      <c r="I36" s="27"/>
      <c r="J36" s="30"/>
      <c r="K36" s="29"/>
      <c r="L36" s="27"/>
      <c r="M36" s="30"/>
      <c r="N36" s="29"/>
      <c r="O36" s="27"/>
      <c r="P36" s="30"/>
      <c r="Q36" s="32" t="s">
        <v>9</v>
      </c>
      <c r="S36" s="112"/>
    </row>
    <row r="37" spans="1:23" s="8" customFormat="1" ht="14.25" customHeight="1" thickBot="1" x14ac:dyDescent="0.25">
      <c r="A37" s="5"/>
      <c r="B37" s="6"/>
      <c r="C37" s="7"/>
      <c r="D37" s="7"/>
      <c r="E37" s="31" t="s">
        <v>57</v>
      </c>
      <c r="F37" s="28" t="s">
        <v>58</v>
      </c>
      <c r="G37" s="25" t="s">
        <v>59</v>
      </c>
      <c r="H37" s="31" t="s">
        <v>57</v>
      </c>
      <c r="I37" s="28" t="s">
        <v>58</v>
      </c>
      <c r="J37" s="25" t="s">
        <v>59</v>
      </c>
      <c r="K37" s="31" t="s">
        <v>57</v>
      </c>
      <c r="L37" s="28" t="s">
        <v>58</v>
      </c>
      <c r="M37" s="25" t="s">
        <v>59</v>
      </c>
      <c r="N37" s="31" t="s">
        <v>57</v>
      </c>
      <c r="O37" s="28" t="s">
        <v>58</v>
      </c>
      <c r="P37" s="25" t="s">
        <v>59</v>
      </c>
      <c r="Q37" s="33" t="s">
        <v>60</v>
      </c>
    </row>
    <row r="38" spans="1:23" ht="26.25" customHeight="1" thickTop="1" x14ac:dyDescent="0.2">
      <c r="A38" s="18">
        <v>1</v>
      </c>
      <c r="B38" s="19"/>
      <c r="C38" s="123"/>
      <c r="D38" s="122"/>
      <c r="E38" s="44"/>
      <c r="F38" s="58"/>
      <c r="G38" s="64"/>
      <c r="H38" s="58"/>
      <c r="I38" s="58"/>
      <c r="J38" s="64"/>
      <c r="K38" s="58"/>
      <c r="L38" s="58"/>
      <c r="M38" s="64"/>
      <c r="N38" s="58"/>
      <c r="O38" s="58"/>
      <c r="P38" s="64"/>
      <c r="Q38" s="65"/>
      <c r="S38" s="1"/>
    </row>
    <row r="39" spans="1:23" ht="26.25" customHeight="1" x14ac:dyDescent="0.2">
      <c r="A39" s="18">
        <v>2</v>
      </c>
      <c r="B39" s="19"/>
      <c r="C39" s="123"/>
      <c r="D39" s="122"/>
      <c r="E39" s="44"/>
      <c r="F39" s="58"/>
      <c r="G39" s="64"/>
      <c r="H39" s="58"/>
      <c r="I39" s="58"/>
      <c r="J39" s="64"/>
      <c r="K39" s="58"/>
      <c r="L39" s="58"/>
      <c r="M39" s="64"/>
      <c r="N39" s="58"/>
      <c r="O39" s="58"/>
      <c r="P39" s="64"/>
      <c r="Q39" s="65"/>
      <c r="S39" s="1"/>
    </row>
    <row r="40" spans="1:23" ht="26.25" customHeight="1" x14ac:dyDescent="0.2">
      <c r="A40" s="18">
        <v>3</v>
      </c>
      <c r="B40" s="19"/>
      <c r="C40" s="123"/>
      <c r="D40" s="122"/>
      <c r="E40" s="44"/>
      <c r="F40" s="58"/>
      <c r="G40" s="64"/>
      <c r="H40" s="58"/>
      <c r="I40" s="58"/>
      <c r="J40" s="64"/>
      <c r="K40" s="58"/>
      <c r="L40" s="58"/>
      <c r="M40" s="64"/>
      <c r="N40" s="58"/>
      <c r="O40" s="58"/>
      <c r="P40" s="64"/>
      <c r="Q40" s="65"/>
      <c r="S40" s="1"/>
    </row>
    <row r="41" spans="1:23" ht="26.25" customHeight="1" x14ac:dyDescent="0.2">
      <c r="A41" s="18">
        <v>4</v>
      </c>
      <c r="B41" s="19"/>
      <c r="C41" s="123"/>
      <c r="D41" s="122"/>
      <c r="E41" s="44"/>
      <c r="F41" s="58"/>
      <c r="G41" s="64"/>
      <c r="H41" s="58"/>
      <c r="I41" s="58"/>
      <c r="J41" s="64"/>
      <c r="K41" s="58"/>
      <c r="L41" s="58"/>
      <c r="M41" s="64"/>
      <c r="N41" s="58"/>
      <c r="O41" s="58"/>
      <c r="P41" s="64"/>
      <c r="Q41" s="65"/>
      <c r="S41" s="1"/>
    </row>
    <row r="42" spans="1:23" ht="26.25" customHeight="1" x14ac:dyDescent="0.2">
      <c r="A42" s="18">
        <v>5</v>
      </c>
      <c r="B42" s="19"/>
      <c r="C42" s="123"/>
      <c r="D42" s="122"/>
      <c r="E42" s="44"/>
      <c r="F42" s="58"/>
      <c r="G42" s="64"/>
      <c r="H42" s="58"/>
      <c r="I42" s="58"/>
      <c r="J42" s="64"/>
      <c r="K42" s="58"/>
      <c r="L42" s="58"/>
      <c r="M42" s="64"/>
      <c r="N42" s="58"/>
      <c r="O42" s="58"/>
      <c r="P42" s="64"/>
      <c r="Q42" s="65"/>
      <c r="S42" s="1"/>
    </row>
    <row r="43" spans="1:23" ht="26.25" customHeight="1" thickBot="1" x14ac:dyDescent="0.25">
      <c r="A43" s="18">
        <v>6</v>
      </c>
      <c r="B43" s="19"/>
      <c r="C43" s="123"/>
      <c r="D43" s="122"/>
      <c r="E43" s="44"/>
      <c r="F43" s="58"/>
      <c r="G43" s="64"/>
      <c r="H43" s="58"/>
      <c r="I43" s="58"/>
      <c r="J43" s="64"/>
      <c r="K43" s="58"/>
      <c r="L43" s="58"/>
      <c r="M43" s="64"/>
      <c r="N43" s="58"/>
      <c r="O43" s="58"/>
      <c r="P43" s="64"/>
      <c r="Q43" s="65"/>
      <c r="S43" s="1"/>
    </row>
    <row r="44" spans="1:23" ht="33.75" customHeight="1" thickBot="1" x14ac:dyDescent="0.25">
      <c r="A44" s="131"/>
      <c r="B44" s="35"/>
      <c r="C44" s="36"/>
      <c r="D44" s="37"/>
      <c r="E44" s="38"/>
      <c r="F44" s="14"/>
      <c r="G44" s="69"/>
      <c r="H44" s="38"/>
      <c r="I44" s="14"/>
      <c r="J44" s="69"/>
      <c r="K44" s="38"/>
      <c r="L44" s="14"/>
      <c r="M44" s="69"/>
      <c r="N44" s="38"/>
      <c r="O44" s="14"/>
      <c r="P44" s="69"/>
      <c r="Q44" s="42"/>
      <c r="R44" s="92">
        <f>A44</f>
        <v>0</v>
      </c>
      <c r="S44" s="42">
        <f>G44</f>
        <v>0</v>
      </c>
      <c r="T44" s="69">
        <f>J44</f>
        <v>0</v>
      </c>
      <c r="U44" s="69">
        <f>M44</f>
        <v>0</v>
      </c>
      <c r="V44" s="69">
        <f>P44</f>
        <v>0</v>
      </c>
      <c r="W44" s="69">
        <f>Q44</f>
        <v>0</v>
      </c>
    </row>
  </sheetData>
  <sortState ref="V96:V100">
    <sortCondition descending="1" ref="V96"/>
  </sortState>
  <mergeCells count="1">
    <mergeCell ref="A1:Q1"/>
  </mergeCells>
  <pageMargins left="0.3" right="0.28999999999999998" top="0.47" bottom="0.27" header="0.32" footer="0.23"/>
  <pageSetup paperSize="9" scale="5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1"/>
  <sheetViews>
    <sheetView showGridLines="0" zoomScale="90" zoomScaleNormal="90" workbookViewId="0">
      <selection activeCell="F36" sqref="F36"/>
    </sheetView>
  </sheetViews>
  <sheetFormatPr defaultRowHeight="15" x14ac:dyDescent="0.25"/>
  <cols>
    <col min="1" max="1" width="9.140625" style="220"/>
    <col min="2" max="2" width="19.7109375" style="220" customWidth="1"/>
    <col min="3" max="6" width="23.28515625" style="220" customWidth="1"/>
    <col min="7" max="16384" width="9.140625" style="220"/>
  </cols>
  <sheetData>
    <row r="4" spans="2:6" ht="15.75" thickBot="1" x14ac:dyDescent="0.3"/>
    <row r="5" spans="2:6" ht="15.75" thickBot="1" x14ac:dyDescent="0.3">
      <c r="B5" s="223" t="s">
        <v>19</v>
      </c>
      <c r="C5" s="224" t="s">
        <v>20</v>
      </c>
      <c r="D5" s="224" t="s">
        <v>65</v>
      </c>
      <c r="E5" s="224" t="s">
        <v>21</v>
      </c>
      <c r="F5" s="224" t="s">
        <v>22</v>
      </c>
    </row>
    <row r="6" spans="2:6" x14ac:dyDescent="0.25">
      <c r="B6" s="225"/>
      <c r="C6" s="226"/>
      <c r="D6" s="260" t="s">
        <v>96</v>
      </c>
      <c r="E6" s="227" t="s">
        <v>97</v>
      </c>
      <c r="F6" s="228"/>
    </row>
    <row r="7" spans="2:6" x14ac:dyDescent="0.25">
      <c r="B7" s="229" t="s">
        <v>23</v>
      </c>
      <c r="C7" s="226" t="s">
        <v>98</v>
      </c>
      <c r="D7" s="261"/>
      <c r="E7" s="227" t="s">
        <v>99</v>
      </c>
      <c r="F7" s="230" t="s">
        <v>100</v>
      </c>
    </row>
    <row r="8" spans="2:6" x14ac:dyDescent="0.25">
      <c r="B8" s="229" t="s">
        <v>66</v>
      </c>
      <c r="C8" s="243"/>
      <c r="D8" s="261"/>
      <c r="E8" s="227" t="s">
        <v>101</v>
      </c>
      <c r="F8" s="230" t="s">
        <v>119</v>
      </c>
    </row>
    <row r="9" spans="2:6" ht="15.75" thickBot="1" x14ac:dyDescent="0.3">
      <c r="B9" s="231"/>
      <c r="C9" s="232"/>
      <c r="D9" s="262"/>
      <c r="E9" s="233"/>
      <c r="F9" s="244"/>
    </row>
    <row r="10" spans="2:6" x14ac:dyDescent="0.25">
      <c r="B10" s="225"/>
      <c r="C10" s="230"/>
      <c r="D10" s="226"/>
      <c r="E10" s="260" t="s">
        <v>102</v>
      </c>
      <c r="F10" s="227" t="s">
        <v>97</v>
      </c>
    </row>
    <row r="11" spans="2:6" x14ac:dyDescent="0.25">
      <c r="B11" s="229" t="s">
        <v>24</v>
      </c>
      <c r="C11" s="230" t="s">
        <v>100</v>
      </c>
      <c r="D11" s="226" t="s">
        <v>98</v>
      </c>
      <c r="E11" s="261"/>
      <c r="F11" s="227" t="s">
        <v>99</v>
      </c>
    </row>
    <row r="12" spans="2:6" x14ac:dyDescent="0.25">
      <c r="B12" s="229" t="s">
        <v>67</v>
      </c>
      <c r="C12" s="230" t="s">
        <v>119</v>
      </c>
      <c r="D12" s="226" t="s">
        <v>103</v>
      </c>
      <c r="E12" s="261"/>
      <c r="F12" s="227" t="s">
        <v>101</v>
      </c>
    </row>
    <row r="13" spans="2:6" ht="15.75" thickBot="1" x14ac:dyDescent="0.3">
      <c r="B13" s="231"/>
      <c r="C13" s="245"/>
      <c r="D13" s="232"/>
      <c r="E13" s="262"/>
      <c r="F13" s="233"/>
    </row>
    <row r="14" spans="2:6" x14ac:dyDescent="0.25">
      <c r="B14" s="225"/>
      <c r="C14" s="227" t="s">
        <v>97</v>
      </c>
      <c r="D14" s="230"/>
      <c r="E14" s="226"/>
      <c r="F14" s="260" t="s">
        <v>102</v>
      </c>
    </row>
    <row r="15" spans="2:6" x14ac:dyDescent="0.25">
      <c r="B15" s="229" t="s">
        <v>25</v>
      </c>
      <c r="C15" s="227" t="s">
        <v>99</v>
      </c>
      <c r="D15" s="230" t="s">
        <v>100</v>
      </c>
      <c r="E15" s="226" t="s">
        <v>98</v>
      </c>
      <c r="F15" s="261"/>
    </row>
    <row r="16" spans="2:6" x14ac:dyDescent="0.25">
      <c r="B16" s="229" t="s">
        <v>68</v>
      </c>
      <c r="C16" s="227" t="s">
        <v>101</v>
      </c>
      <c r="D16" s="230" t="s">
        <v>119</v>
      </c>
      <c r="E16" s="226" t="s">
        <v>103</v>
      </c>
      <c r="F16" s="261"/>
    </row>
    <row r="17" spans="2:6" ht="15.75" thickBot="1" x14ac:dyDescent="0.3">
      <c r="B17" s="231"/>
      <c r="C17" s="233"/>
      <c r="D17" s="244"/>
      <c r="E17" s="232"/>
      <c r="F17" s="262"/>
    </row>
    <row r="18" spans="2:6" x14ac:dyDescent="0.25">
      <c r="B18" s="225"/>
      <c r="C18" s="263" t="s">
        <v>102</v>
      </c>
      <c r="D18" s="227" t="s">
        <v>97</v>
      </c>
      <c r="E18" s="230"/>
      <c r="F18" s="234"/>
    </row>
    <row r="19" spans="2:6" x14ac:dyDescent="0.25">
      <c r="B19" s="229" t="s">
        <v>26</v>
      </c>
      <c r="C19" s="264"/>
      <c r="D19" s="227" t="s">
        <v>99</v>
      </c>
      <c r="E19" s="230" t="s">
        <v>100</v>
      </c>
      <c r="F19" s="234" t="s">
        <v>98</v>
      </c>
    </row>
    <row r="20" spans="2:6" x14ac:dyDescent="0.25">
      <c r="B20" s="229" t="s">
        <v>69</v>
      </c>
      <c r="C20" s="264"/>
      <c r="D20" s="227" t="s">
        <v>101</v>
      </c>
      <c r="E20" s="230" t="s">
        <v>119</v>
      </c>
      <c r="F20" s="246" t="s">
        <v>104</v>
      </c>
    </row>
    <row r="21" spans="2:6" ht="15.75" thickBot="1" x14ac:dyDescent="0.3">
      <c r="B21" s="231"/>
      <c r="C21" s="265"/>
      <c r="D21" s="233"/>
      <c r="E21" s="244"/>
      <c r="F21" s="235"/>
    </row>
  </sheetData>
  <mergeCells count="4">
    <mergeCell ref="E10:E13"/>
    <mergeCell ref="F14:F17"/>
    <mergeCell ref="C18:C21"/>
    <mergeCell ref="D6:D9"/>
  </mergeCells>
  <pageMargins left="0.7" right="0.7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0"/>
  <sheetViews>
    <sheetView showGridLines="0" topLeftCell="B1" zoomScale="90" zoomScaleNormal="90" workbookViewId="0">
      <selection activeCell="N32" sqref="N32"/>
    </sheetView>
  </sheetViews>
  <sheetFormatPr defaultRowHeight="12.75" x14ac:dyDescent="0.2"/>
  <cols>
    <col min="1" max="1" width="1.28515625" style="142" customWidth="1"/>
    <col min="2" max="2" width="8.28515625" style="142" customWidth="1"/>
    <col min="3" max="3" width="13.7109375" style="142" customWidth="1"/>
    <col min="4" max="4" width="11.7109375" style="142" customWidth="1"/>
    <col min="5" max="18" width="9.5703125" style="142" customWidth="1"/>
    <col min="19" max="19" width="2.28515625" style="142" customWidth="1"/>
    <col min="20" max="20" width="5.42578125" style="142" bestFit="1" customWidth="1"/>
    <col min="21" max="21" width="7" style="142" bestFit="1" customWidth="1"/>
    <col min="22" max="22" width="7.28515625" style="142" bestFit="1" customWidth="1"/>
    <col min="23" max="23" width="5.42578125" style="142" bestFit="1" customWidth="1"/>
    <col min="24" max="24" width="7" style="142" bestFit="1" customWidth="1"/>
    <col min="25" max="25" width="7.28515625" style="142" bestFit="1" customWidth="1"/>
    <col min="26" max="27" width="1.7109375" style="142" customWidth="1"/>
    <col min="28" max="16384" width="9.140625" style="142"/>
  </cols>
  <sheetData>
    <row r="2" spans="2:25" x14ac:dyDescent="0.2">
      <c r="B2" s="266" t="s">
        <v>27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7" t="s">
        <v>64</v>
      </c>
      <c r="T2" s="268"/>
      <c r="U2" s="268"/>
      <c r="V2" s="268"/>
      <c r="W2" s="268"/>
      <c r="X2" s="268"/>
      <c r="Y2" s="268"/>
    </row>
    <row r="3" spans="2:25" ht="13.5" thickBot="1" x14ac:dyDescent="0.25"/>
    <row r="4" spans="2:25" ht="13.5" thickTop="1" x14ac:dyDescent="0.2">
      <c r="B4" s="269" t="s">
        <v>28</v>
      </c>
      <c r="C4" s="271" t="s">
        <v>29</v>
      </c>
      <c r="D4" s="273" t="s">
        <v>30</v>
      </c>
      <c r="E4" s="275" t="s">
        <v>31</v>
      </c>
      <c r="F4" s="276"/>
      <c r="G4" s="277" t="s">
        <v>32</v>
      </c>
      <c r="H4" s="278"/>
      <c r="I4" s="276" t="s">
        <v>33</v>
      </c>
      <c r="J4" s="276"/>
      <c r="K4" s="277" t="s">
        <v>34</v>
      </c>
      <c r="L4" s="278"/>
      <c r="M4" s="277" t="s">
        <v>63</v>
      </c>
      <c r="N4" s="278"/>
      <c r="O4" s="276" t="s">
        <v>35</v>
      </c>
      <c r="P4" s="276"/>
      <c r="Q4" s="277" t="s">
        <v>36</v>
      </c>
      <c r="R4" s="281"/>
      <c r="T4" s="267" t="s">
        <v>37</v>
      </c>
      <c r="U4" s="267"/>
      <c r="V4" s="267"/>
      <c r="W4" s="267" t="s">
        <v>38</v>
      </c>
      <c r="X4" s="267"/>
      <c r="Y4" s="267"/>
    </row>
    <row r="5" spans="2:25" ht="13.5" thickBot="1" x14ac:dyDescent="0.25">
      <c r="B5" s="270"/>
      <c r="C5" s="272"/>
      <c r="D5" s="274"/>
      <c r="E5" s="143" t="s">
        <v>39</v>
      </c>
      <c r="F5" s="240" t="s">
        <v>13</v>
      </c>
      <c r="G5" s="144" t="s">
        <v>39</v>
      </c>
      <c r="H5" s="145" t="s">
        <v>13</v>
      </c>
      <c r="I5" s="146" t="s">
        <v>39</v>
      </c>
      <c r="J5" s="240" t="s">
        <v>13</v>
      </c>
      <c r="K5" s="144" t="s">
        <v>39</v>
      </c>
      <c r="L5" s="145" t="s">
        <v>13</v>
      </c>
      <c r="M5" s="144" t="s">
        <v>39</v>
      </c>
      <c r="N5" s="145" t="s">
        <v>13</v>
      </c>
      <c r="O5" s="146" t="s">
        <v>39</v>
      </c>
      <c r="P5" s="240" t="s">
        <v>13</v>
      </c>
      <c r="Q5" s="147" t="s">
        <v>39</v>
      </c>
      <c r="R5" s="148" t="s">
        <v>13</v>
      </c>
      <c r="T5" s="149" t="s">
        <v>40</v>
      </c>
      <c r="U5" s="149" t="s">
        <v>41</v>
      </c>
      <c r="V5" s="149" t="s">
        <v>42</v>
      </c>
      <c r="W5" s="149" t="s">
        <v>40</v>
      </c>
      <c r="X5" s="149" t="s">
        <v>41</v>
      </c>
      <c r="Y5" s="149" t="s">
        <v>42</v>
      </c>
    </row>
    <row r="6" spans="2:25" ht="15" customHeight="1" thickTop="1" x14ac:dyDescent="0.2">
      <c r="B6" s="150" t="s">
        <v>2</v>
      </c>
      <c r="C6" s="151" t="s">
        <v>43</v>
      </c>
      <c r="D6" s="152" t="s">
        <v>44</v>
      </c>
      <c r="E6" s="153">
        <v>0</v>
      </c>
      <c r="F6" s="154"/>
      <c r="G6" s="155">
        <v>0</v>
      </c>
      <c r="H6" s="156"/>
      <c r="I6" s="157">
        <v>0</v>
      </c>
      <c r="J6" s="154"/>
      <c r="K6" s="155">
        <v>0</v>
      </c>
      <c r="L6" s="156"/>
      <c r="M6" s="155">
        <v>0</v>
      </c>
      <c r="N6" s="156"/>
      <c r="O6" s="157">
        <v>0</v>
      </c>
      <c r="P6" s="154"/>
      <c r="Q6" s="158">
        <f t="shared" ref="Q6:R10" si="0">SUM(E6,G6,I6,K6,M6,O6)</f>
        <v>0</v>
      </c>
      <c r="R6" s="159">
        <f t="shared" si="0"/>
        <v>0</v>
      </c>
    </row>
    <row r="7" spans="2:25" ht="15" customHeight="1" x14ac:dyDescent="0.2">
      <c r="B7" s="160" t="s">
        <v>2</v>
      </c>
      <c r="C7" s="161" t="s">
        <v>45</v>
      </c>
      <c r="D7" s="162" t="s">
        <v>44</v>
      </c>
      <c r="E7" s="163">
        <v>0</v>
      </c>
      <c r="F7" s="164"/>
      <c r="G7" s="165">
        <v>0</v>
      </c>
      <c r="H7" s="166"/>
      <c r="I7" s="167">
        <v>0</v>
      </c>
      <c r="J7" s="164"/>
      <c r="K7" s="165">
        <v>0</v>
      </c>
      <c r="L7" s="166"/>
      <c r="M7" s="165">
        <v>0</v>
      </c>
      <c r="N7" s="166"/>
      <c r="O7" s="167">
        <v>0</v>
      </c>
      <c r="P7" s="164"/>
      <c r="Q7" s="168">
        <f t="shared" si="0"/>
        <v>0</v>
      </c>
      <c r="R7" s="169">
        <f t="shared" si="0"/>
        <v>0</v>
      </c>
    </row>
    <row r="8" spans="2:25" ht="15" customHeight="1" x14ac:dyDescent="0.2">
      <c r="B8" s="160" t="s">
        <v>2</v>
      </c>
      <c r="C8" s="161" t="s">
        <v>46</v>
      </c>
      <c r="D8" s="162" t="s">
        <v>44</v>
      </c>
      <c r="E8" s="163">
        <v>0</v>
      </c>
      <c r="F8" s="164"/>
      <c r="G8" s="170">
        <v>0</v>
      </c>
      <c r="H8" s="166"/>
      <c r="I8" s="167">
        <v>0</v>
      </c>
      <c r="J8" s="164"/>
      <c r="K8" s="165">
        <v>0</v>
      </c>
      <c r="L8" s="166"/>
      <c r="M8" s="165">
        <v>0</v>
      </c>
      <c r="N8" s="166"/>
      <c r="O8" s="167">
        <v>0</v>
      </c>
      <c r="P8" s="164"/>
      <c r="Q8" s="168">
        <f t="shared" si="0"/>
        <v>0</v>
      </c>
      <c r="R8" s="169">
        <f t="shared" si="0"/>
        <v>0</v>
      </c>
    </row>
    <row r="9" spans="2:25" ht="15" customHeight="1" x14ac:dyDescent="0.2">
      <c r="B9" s="160" t="s">
        <v>2</v>
      </c>
      <c r="C9" s="161" t="s">
        <v>47</v>
      </c>
      <c r="D9" s="162" t="s">
        <v>44</v>
      </c>
      <c r="E9" s="163">
        <v>0</v>
      </c>
      <c r="F9" s="164"/>
      <c r="G9" s="170">
        <v>0</v>
      </c>
      <c r="H9" s="166"/>
      <c r="I9" s="167">
        <v>0</v>
      </c>
      <c r="J9" s="164"/>
      <c r="K9" s="165">
        <v>0</v>
      </c>
      <c r="L9" s="166"/>
      <c r="M9" s="165">
        <v>0</v>
      </c>
      <c r="N9" s="166"/>
      <c r="O9" s="167">
        <v>0</v>
      </c>
      <c r="P9" s="164"/>
      <c r="Q9" s="168">
        <f t="shared" si="0"/>
        <v>0</v>
      </c>
      <c r="R9" s="169">
        <f t="shared" si="0"/>
        <v>0</v>
      </c>
    </row>
    <row r="10" spans="2:25" ht="15" customHeight="1" x14ac:dyDescent="0.2">
      <c r="B10" s="160" t="s">
        <v>2</v>
      </c>
      <c r="C10" s="161" t="s">
        <v>48</v>
      </c>
      <c r="D10" s="162" t="s">
        <v>44</v>
      </c>
      <c r="E10" s="163">
        <v>0</v>
      </c>
      <c r="F10" s="164"/>
      <c r="G10" s="165">
        <v>0</v>
      </c>
      <c r="H10" s="166"/>
      <c r="I10" s="167">
        <v>0</v>
      </c>
      <c r="J10" s="164"/>
      <c r="K10" s="165">
        <v>0</v>
      </c>
      <c r="L10" s="166"/>
      <c r="M10" s="165">
        <v>0</v>
      </c>
      <c r="N10" s="166"/>
      <c r="O10" s="167">
        <v>0</v>
      </c>
      <c r="P10" s="164"/>
      <c r="Q10" s="168">
        <f t="shared" si="0"/>
        <v>0</v>
      </c>
      <c r="R10" s="169">
        <f t="shared" si="0"/>
        <v>0</v>
      </c>
    </row>
    <row r="11" spans="2:25" ht="22.5" customHeight="1" thickBot="1" x14ac:dyDescent="0.25">
      <c r="B11" s="282" t="s">
        <v>49</v>
      </c>
      <c r="C11" s="283"/>
      <c r="D11" s="171"/>
      <c r="E11" s="172">
        <f>SUM(E6:E10)</f>
        <v>0</v>
      </c>
      <c r="F11" s="173"/>
      <c r="G11" s="174">
        <f>SUM(G6:G10)</f>
        <v>0</v>
      </c>
      <c r="H11" s="175"/>
      <c r="I11" s="176">
        <f>SUM(I6:I10)</f>
        <v>0</v>
      </c>
      <c r="J11" s="173"/>
      <c r="K11" s="174">
        <f>SUM(K6:K10)</f>
        <v>0</v>
      </c>
      <c r="L11" s="175"/>
      <c r="M11" s="174">
        <f>SUM(M6:M10)</f>
        <v>0</v>
      </c>
      <c r="N11" s="175"/>
      <c r="O11" s="176">
        <f>SUM(O6:O10)</f>
        <v>0</v>
      </c>
      <c r="P11" s="173"/>
      <c r="Q11" s="174">
        <f>SUM(Q6:Q10)</f>
        <v>0</v>
      </c>
      <c r="R11" s="177">
        <f>SUM(R6:R10)</f>
        <v>0</v>
      </c>
    </row>
    <row r="12" spans="2:25" ht="15" customHeight="1" thickTop="1" x14ac:dyDescent="0.2">
      <c r="B12" s="178" t="s">
        <v>3</v>
      </c>
      <c r="C12" s="151" t="s">
        <v>43</v>
      </c>
      <c r="D12" s="152" t="s">
        <v>44</v>
      </c>
      <c r="E12" s="153">
        <v>0</v>
      </c>
      <c r="F12" s="154"/>
      <c r="G12" s="179">
        <v>0</v>
      </c>
      <c r="H12" s="180"/>
      <c r="I12" s="181">
        <v>0</v>
      </c>
      <c r="J12" s="152"/>
      <c r="K12" s="155">
        <v>0</v>
      </c>
      <c r="L12" s="156"/>
      <c r="M12" s="155">
        <v>0</v>
      </c>
      <c r="N12" s="156"/>
      <c r="O12" s="157">
        <v>0</v>
      </c>
      <c r="P12" s="154"/>
      <c r="Q12" s="158">
        <f t="shared" ref="Q12:R16" si="1">SUM(E12,G12,I12,K12,M12,O12)</f>
        <v>0</v>
      </c>
      <c r="R12" s="159">
        <f t="shared" si="1"/>
        <v>0</v>
      </c>
      <c r="T12" s="241"/>
      <c r="U12" s="241"/>
      <c r="V12" s="241"/>
      <c r="W12" s="241"/>
      <c r="X12" s="241"/>
      <c r="Y12" s="241"/>
    </row>
    <row r="13" spans="2:25" ht="15" customHeight="1" x14ac:dyDescent="0.2">
      <c r="B13" s="182" t="s">
        <v>3</v>
      </c>
      <c r="C13" s="161" t="s">
        <v>45</v>
      </c>
      <c r="D13" s="162" t="s">
        <v>44</v>
      </c>
      <c r="E13" s="163">
        <v>0</v>
      </c>
      <c r="F13" s="164"/>
      <c r="G13" s="170">
        <v>0</v>
      </c>
      <c r="H13" s="183"/>
      <c r="I13" s="184">
        <v>0</v>
      </c>
      <c r="J13" s="162"/>
      <c r="K13" s="165">
        <v>0</v>
      </c>
      <c r="L13" s="166"/>
      <c r="M13" s="165">
        <v>0</v>
      </c>
      <c r="N13" s="166"/>
      <c r="O13" s="167">
        <v>0</v>
      </c>
      <c r="P13" s="164"/>
      <c r="Q13" s="168">
        <f t="shared" si="1"/>
        <v>0</v>
      </c>
      <c r="R13" s="169">
        <f t="shared" si="1"/>
        <v>0</v>
      </c>
      <c r="T13" s="241"/>
      <c r="U13" s="241"/>
      <c r="V13" s="241"/>
      <c r="W13" s="241"/>
      <c r="X13" s="241"/>
      <c r="Y13" s="241"/>
    </row>
    <row r="14" spans="2:25" ht="15" customHeight="1" x14ac:dyDescent="0.2">
      <c r="B14" s="182" t="s">
        <v>3</v>
      </c>
      <c r="C14" s="161" t="s">
        <v>46</v>
      </c>
      <c r="D14" s="162" t="s">
        <v>44</v>
      </c>
      <c r="E14" s="163">
        <v>0</v>
      </c>
      <c r="F14" s="164"/>
      <c r="G14" s="170">
        <v>2</v>
      </c>
      <c r="H14" s="183"/>
      <c r="I14" s="184">
        <v>0</v>
      </c>
      <c r="J14" s="162"/>
      <c r="K14" s="165">
        <v>0</v>
      </c>
      <c r="L14" s="166"/>
      <c r="M14" s="165">
        <v>0</v>
      </c>
      <c r="N14" s="166"/>
      <c r="O14" s="167">
        <v>0</v>
      </c>
      <c r="P14" s="164"/>
      <c r="Q14" s="168">
        <f t="shared" si="1"/>
        <v>2</v>
      </c>
      <c r="R14" s="169">
        <f t="shared" si="1"/>
        <v>0</v>
      </c>
      <c r="T14" s="241">
        <v>1</v>
      </c>
      <c r="U14" s="241">
        <v>1</v>
      </c>
      <c r="V14" s="241"/>
      <c r="W14" s="241"/>
      <c r="X14" s="241"/>
      <c r="Y14" s="241"/>
    </row>
    <row r="15" spans="2:25" ht="15" customHeight="1" x14ac:dyDescent="0.2">
      <c r="B15" s="182" t="s">
        <v>3</v>
      </c>
      <c r="C15" s="161" t="s">
        <v>47</v>
      </c>
      <c r="D15" s="162" t="s">
        <v>44</v>
      </c>
      <c r="E15" s="185">
        <v>0</v>
      </c>
      <c r="F15" s="164"/>
      <c r="G15" s="170">
        <v>0</v>
      </c>
      <c r="H15" s="183"/>
      <c r="I15" s="184">
        <v>0</v>
      </c>
      <c r="J15" s="164"/>
      <c r="K15" s="165">
        <v>0</v>
      </c>
      <c r="L15" s="166"/>
      <c r="M15" s="165">
        <v>0</v>
      </c>
      <c r="N15" s="166"/>
      <c r="O15" s="167">
        <v>0</v>
      </c>
      <c r="P15" s="164"/>
      <c r="Q15" s="168">
        <f t="shared" si="1"/>
        <v>0</v>
      </c>
      <c r="R15" s="169">
        <f t="shared" si="1"/>
        <v>0</v>
      </c>
      <c r="T15" s="241"/>
      <c r="U15" s="241"/>
      <c r="V15" s="241"/>
      <c r="W15" s="241"/>
      <c r="X15" s="241"/>
      <c r="Y15" s="241"/>
    </row>
    <row r="16" spans="2:25" ht="15" customHeight="1" x14ac:dyDescent="0.2">
      <c r="B16" s="182" t="s">
        <v>3</v>
      </c>
      <c r="C16" s="161" t="s">
        <v>48</v>
      </c>
      <c r="D16" s="162" t="s">
        <v>44</v>
      </c>
      <c r="E16" s="185">
        <v>0</v>
      </c>
      <c r="F16" s="164"/>
      <c r="G16" s="170">
        <v>0</v>
      </c>
      <c r="H16" s="166"/>
      <c r="I16" s="184">
        <v>0</v>
      </c>
      <c r="J16" s="164"/>
      <c r="K16" s="165">
        <v>0</v>
      </c>
      <c r="L16" s="166"/>
      <c r="M16" s="165">
        <v>0</v>
      </c>
      <c r="N16" s="166"/>
      <c r="O16" s="167">
        <v>0</v>
      </c>
      <c r="P16" s="164"/>
      <c r="Q16" s="168">
        <f t="shared" si="1"/>
        <v>0</v>
      </c>
      <c r="R16" s="169">
        <f t="shared" si="1"/>
        <v>0</v>
      </c>
      <c r="T16" s="241"/>
      <c r="U16" s="241"/>
      <c r="V16" s="241"/>
      <c r="W16" s="241"/>
      <c r="X16" s="241"/>
      <c r="Y16" s="241"/>
    </row>
    <row r="17" spans="2:28" ht="22.5" customHeight="1" thickBot="1" x14ac:dyDescent="0.25">
      <c r="B17" s="284" t="s">
        <v>50</v>
      </c>
      <c r="C17" s="285"/>
      <c r="D17" s="186"/>
      <c r="E17" s="187">
        <f>SUM(E12:E16)</f>
        <v>0</v>
      </c>
      <c r="F17" s="188"/>
      <c r="G17" s="189">
        <f>SUM(G12:G16)</f>
        <v>2</v>
      </c>
      <c r="H17" s="190">
        <f>SUM(H12:H16)</f>
        <v>0</v>
      </c>
      <c r="I17" s="191">
        <f>SUM(I12:I16)</f>
        <v>0</v>
      </c>
      <c r="J17" s="190">
        <f>SUM(J12:J16)</f>
        <v>0</v>
      </c>
      <c r="K17" s="189">
        <f>SUM(K12:K16)</f>
        <v>0</v>
      </c>
      <c r="L17" s="192"/>
      <c r="M17" s="189">
        <f>SUM(M12:M16)</f>
        <v>0</v>
      </c>
      <c r="N17" s="192"/>
      <c r="O17" s="191">
        <f>SUM(O12:O16)</f>
        <v>0</v>
      </c>
      <c r="P17" s="188"/>
      <c r="Q17" s="189">
        <f>SUM(Q12:Q16)</f>
        <v>2</v>
      </c>
      <c r="R17" s="193">
        <f>SUM(R12:R16)</f>
        <v>0</v>
      </c>
      <c r="T17" s="241"/>
      <c r="U17" s="241"/>
      <c r="V17" s="241"/>
      <c r="W17" s="241"/>
      <c r="X17" s="241"/>
      <c r="Y17" s="241"/>
    </row>
    <row r="18" spans="2:28" ht="15" customHeight="1" thickTop="1" x14ac:dyDescent="0.2">
      <c r="B18" s="194" t="s">
        <v>51</v>
      </c>
      <c r="C18" s="151" t="s">
        <v>43</v>
      </c>
      <c r="D18" s="152" t="s">
        <v>52</v>
      </c>
      <c r="E18" s="195">
        <v>0</v>
      </c>
      <c r="F18" s="247"/>
      <c r="G18" s="179">
        <v>0</v>
      </c>
      <c r="H18" s="197"/>
      <c r="I18" s="181">
        <v>0</v>
      </c>
      <c r="J18" s="196"/>
      <c r="K18" s="179">
        <v>4</v>
      </c>
      <c r="L18" s="197">
        <v>1</v>
      </c>
      <c r="M18" s="179">
        <v>0</v>
      </c>
      <c r="N18" s="197"/>
      <c r="O18" s="181">
        <v>0</v>
      </c>
      <c r="P18" s="196"/>
      <c r="Q18" s="158">
        <f t="shared" ref="Q18:R22" si="2">SUM(E18,G18,I18,K18,M18,O18)</f>
        <v>4</v>
      </c>
      <c r="R18" s="159">
        <f t="shared" si="2"/>
        <v>1</v>
      </c>
      <c r="T18" s="241">
        <v>1</v>
      </c>
      <c r="U18" s="241">
        <v>1</v>
      </c>
      <c r="V18" s="241">
        <v>1</v>
      </c>
      <c r="W18" s="241">
        <v>6</v>
      </c>
      <c r="X18" s="241"/>
      <c r="Y18" s="241"/>
      <c r="AB18" s="241"/>
    </row>
    <row r="19" spans="2:28" ht="15" customHeight="1" x14ac:dyDescent="0.2">
      <c r="B19" s="198" t="s">
        <v>51</v>
      </c>
      <c r="C19" s="161" t="s">
        <v>45</v>
      </c>
      <c r="D19" s="162" t="s">
        <v>52</v>
      </c>
      <c r="E19" s="185">
        <v>4</v>
      </c>
      <c r="F19" s="199">
        <v>1</v>
      </c>
      <c r="G19" s="170">
        <v>5</v>
      </c>
      <c r="H19" s="200">
        <v>1</v>
      </c>
      <c r="I19" s="184">
        <v>1</v>
      </c>
      <c r="J19" s="199"/>
      <c r="K19" s="170">
        <v>4</v>
      </c>
      <c r="L19" s="200">
        <v>1</v>
      </c>
      <c r="M19" s="170">
        <v>0</v>
      </c>
      <c r="N19" s="200"/>
      <c r="O19" s="184">
        <v>0</v>
      </c>
      <c r="P19" s="199"/>
      <c r="Q19" s="168">
        <f t="shared" si="2"/>
        <v>14</v>
      </c>
      <c r="R19" s="169">
        <f t="shared" si="2"/>
        <v>3</v>
      </c>
      <c r="T19" s="241">
        <v>1</v>
      </c>
      <c r="U19" s="241">
        <v>1</v>
      </c>
      <c r="V19" s="241">
        <v>1</v>
      </c>
      <c r="W19" s="241">
        <v>6</v>
      </c>
      <c r="X19" s="241">
        <v>6</v>
      </c>
      <c r="Y19" s="241">
        <v>6</v>
      </c>
      <c r="AB19" s="241"/>
    </row>
    <row r="20" spans="2:28" ht="15" customHeight="1" x14ac:dyDescent="0.2">
      <c r="B20" s="198" t="s">
        <v>51</v>
      </c>
      <c r="C20" s="161" t="s">
        <v>46</v>
      </c>
      <c r="D20" s="162" t="s">
        <v>52</v>
      </c>
      <c r="E20" s="185">
        <v>6</v>
      </c>
      <c r="F20" s="199">
        <v>1</v>
      </c>
      <c r="G20" s="170">
        <v>3</v>
      </c>
      <c r="H20" s="200"/>
      <c r="I20" s="184">
        <v>7</v>
      </c>
      <c r="J20" s="199">
        <v>1</v>
      </c>
      <c r="K20" s="170">
        <v>5</v>
      </c>
      <c r="L20" s="200">
        <v>1</v>
      </c>
      <c r="M20" s="170">
        <v>0</v>
      </c>
      <c r="N20" s="202"/>
      <c r="O20" s="184">
        <v>2</v>
      </c>
      <c r="P20" s="199"/>
      <c r="Q20" s="168">
        <f t="shared" si="2"/>
        <v>23</v>
      </c>
      <c r="R20" s="169">
        <f t="shared" si="2"/>
        <v>3</v>
      </c>
      <c r="T20" s="241">
        <v>1</v>
      </c>
      <c r="U20" s="241">
        <v>1</v>
      </c>
      <c r="V20" s="241">
        <v>1</v>
      </c>
      <c r="W20" s="241">
        <v>6</v>
      </c>
      <c r="X20" s="241">
        <v>6</v>
      </c>
      <c r="Y20" s="241">
        <v>6</v>
      </c>
      <c r="AB20" s="241"/>
    </row>
    <row r="21" spans="2:28" ht="15" customHeight="1" x14ac:dyDescent="0.2">
      <c r="B21" s="198" t="s">
        <v>51</v>
      </c>
      <c r="C21" s="161" t="s">
        <v>47</v>
      </c>
      <c r="D21" s="162" t="s">
        <v>52</v>
      </c>
      <c r="E21" s="185">
        <v>7</v>
      </c>
      <c r="F21" s="199">
        <v>1</v>
      </c>
      <c r="G21" s="170">
        <v>2</v>
      </c>
      <c r="H21" s="200"/>
      <c r="I21" s="184">
        <v>1</v>
      </c>
      <c r="J21" s="201"/>
      <c r="K21" s="170">
        <v>2</v>
      </c>
      <c r="L21" s="202"/>
      <c r="M21" s="170">
        <v>0</v>
      </c>
      <c r="N21" s="202"/>
      <c r="O21" s="184">
        <v>0</v>
      </c>
      <c r="P21" s="201"/>
      <c r="Q21" s="168">
        <f t="shared" si="2"/>
        <v>12</v>
      </c>
      <c r="R21" s="169">
        <f t="shared" si="2"/>
        <v>1</v>
      </c>
      <c r="T21" s="241">
        <v>1</v>
      </c>
      <c r="U21" s="241">
        <v>1</v>
      </c>
      <c r="V21" s="241">
        <v>1</v>
      </c>
      <c r="W21" s="241">
        <v>6</v>
      </c>
      <c r="X21" s="241"/>
      <c r="Y21" s="241"/>
      <c r="AB21" s="241"/>
    </row>
    <row r="22" spans="2:28" ht="15" customHeight="1" x14ac:dyDescent="0.2">
      <c r="B22" s="198" t="s">
        <v>51</v>
      </c>
      <c r="C22" s="161" t="s">
        <v>48</v>
      </c>
      <c r="D22" s="162" t="s">
        <v>53</v>
      </c>
      <c r="E22" s="185">
        <v>1</v>
      </c>
      <c r="F22" s="199"/>
      <c r="G22" s="170">
        <v>5</v>
      </c>
      <c r="H22" s="200">
        <v>1</v>
      </c>
      <c r="I22" s="184">
        <v>0</v>
      </c>
      <c r="J22" s="201"/>
      <c r="K22" s="170">
        <v>0</v>
      </c>
      <c r="L22" s="202"/>
      <c r="M22" s="170">
        <v>0</v>
      </c>
      <c r="N22" s="202"/>
      <c r="O22" s="184">
        <v>0</v>
      </c>
      <c r="P22" s="201"/>
      <c r="Q22" s="168">
        <f t="shared" si="2"/>
        <v>6</v>
      </c>
      <c r="R22" s="169">
        <f t="shared" si="2"/>
        <v>1</v>
      </c>
      <c r="T22" s="241">
        <v>1</v>
      </c>
      <c r="U22" s="241">
        <v>1</v>
      </c>
      <c r="V22" s="241">
        <v>1</v>
      </c>
      <c r="W22" s="241">
        <v>6</v>
      </c>
      <c r="X22" s="241"/>
      <c r="Y22" s="241"/>
      <c r="AB22" s="241"/>
    </row>
    <row r="23" spans="2:28" ht="22.5" customHeight="1" thickBot="1" x14ac:dyDescent="0.25">
      <c r="B23" s="279" t="s">
        <v>54</v>
      </c>
      <c r="C23" s="280"/>
      <c r="D23" s="203"/>
      <c r="E23" s="204">
        <f t="shared" ref="E23:P23" si="3">SUM(E18:E22)</f>
        <v>18</v>
      </c>
      <c r="F23" s="205">
        <f t="shared" si="3"/>
        <v>3</v>
      </c>
      <c r="G23" s="206">
        <f t="shared" si="3"/>
        <v>15</v>
      </c>
      <c r="H23" s="207">
        <f t="shared" si="3"/>
        <v>2</v>
      </c>
      <c r="I23" s="208">
        <f t="shared" si="3"/>
        <v>9</v>
      </c>
      <c r="J23" s="207">
        <f t="shared" si="3"/>
        <v>1</v>
      </c>
      <c r="K23" s="206">
        <f t="shared" si="3"/>
        <v>15</v>
      </c>
      <c r="L23" s="207">
        <f t="shared" si="3"/>
        <v>3</v>
      </c>
      <c r="M23" s="206">
        <f t="shared" si="3"/>
        <v>0</v>
      </c>
      <c r="N23" s="207">
        <f t="shared" si="3"/>
        <v>0</v>
      </c>
      <c r="O23" s="208">
        <f t="shared" si="3"/>
        <v>2</v>
      </c>
      <c r="P23" s="207">
        <f t="shared" si="3"/>
        <v>0</v>
      </c>
      <c r="Q23" s="206">
        <f>SUM(Q18:Q22)</f>
        <v>59</v>
      </c>
      <c r="R23" s="209">
        <f>SUM(R18:R22)</f>
        <v>9</v>
      </c>
      <c r="T23" s="241"/>
      <c r="U23" s="241"/>
      <c r="V23" s="241"/>
      <c r="W23" s="241"/>
      <c r="X23" s="241"/>
      <c r="Y23" s="241"/>
      <c r="AB23" s="241"/>
    </row>
    <row r="24" spans="2:28" ht="22.5" customHeight="1" thickBot="1" x14ac:dyDescent="0.25">
      <c r="B24" s="210" t="s">
        <v>55</v>
      </c>
      <c r="C24" s="211"/>
      <c r="D24" s="211"/>
      <c r="E24" s="212">
        <f>SUM(E23,E17,E11)</f>
        <v>18</v>
      </c>
      <c r="F24" s="213">
        <f t="shared" ref="F24:R24" si="4">SUM(F23,F17,F11)</f>
        <v>3</v>
      </c>
      <c r="G24" s="214">
        <f>SUM(G23,G17,G11)</f>
        <v>17</v>
      </c>
      <c r="H24" s="213">
        <f>SUM(H23,H17,H11)</f>
        <v>2</v>
      </c>
      <c r="I24" s="215">
        <f t="shared" si="4"/>
        <v>9</v>
      </c>
      <c r="J24" s="216">
        <f t="shared" si="4"/>
        <v>1</v>
      </c>
      <c r="K24" s="214">
        <f t="shared" si="4"/>
        <v>15</v>
      </c>
      <c r="L24" s="213">
        <f t="shared" si="4"/>
        <v>3</v>
      </c>
      <c r="M24" s="214">
        <f t="shared" si="4"/>
        <v>0</v>
      </c>
      <c r="N24" s="213">
        <f t="shared" si="4"/>
        <v>0</v>
      </c>
      <c r="O24" s="215">
        <f t="shared" si="4"/>
        <v>2</v>
      </c>
      <c r="P24" s="217">
        <f t="shared" si="4"/>
        <v>0</v>
      </c>
      <c r="Q24" s="216">
        <f>SUM(Q23,Q17,Q11)</f>
        <v>61</v>
      </c>
      <c r="R24" s="218">
        <f t="shared" si="4"/>
        <v>9</v>
      </c>
      <c r="T24" s="219">
        <f>SUM(T6:T22)</f>
        <v>6</v>
      </c>
      <c r="U24" s="219">
        <f t="shared" ref="U24:Y24" si="5">SUM(U6:U22)</f>
        <v>6</v>
      </c>
      <c r="V24" s="219">
        <f t="shared" si="5"/>
        <v>5</v>
      </c>
      <c r="W24" s="219">
        <f t="shared" si="5"/>
        <v>30</v>
      </c>
      <c r="X24" s="219">
        <f t="shared" si="5"/>
        <v>12</v>
      </c>
      <c r="Y24" s="219">
        <f t="shared" si="5"/>
        <v>12</v>
      </c>
      <c r="AB24" s="241"/>
    </row>
    <row r="25" spans="2:28" ht="13.5" thickTop="1" x14ac:dyDescent="0.2">
      <c r="T25" s="242">
        <f>SUM(T24,W24)</f>
        <v>36</v>
      </c>
      <c r="U25" s="242">
        <f t="shared" ref="U25:V25" si="6">SUM(U24,X24)</f>
        <v>18</v>
      </c>
      <c r="V25" s="242">
        <f t="shared" si="6"/>
        <v>17</v>
      </c>
      <c r="AB25" s="241"/>
    </row>
    <row r="26" spans="2:28" x14ac:dyDescent="0.2">
      <c r="Q26" s="241"/>
      <c r="R26" s="241"/>
      <c r="AB26" s="241"/>
    </row>
    <row r="27" spans="2:28" x14ac:dyDescent="0.2">
      <c r="T27" s="142">
        <v>38</v>
      </c>
      <c r="U27" s="142">
        <v>20</v>
      </c>
      <c r="V27" s="142">
        <v>20</v>
      </c>
    </row>
    <row r="28" spans="2:28" x14ac:dyDescent="0.2">
      <c r="T28" s="241"/>
      <c r="U28" s="241"/>
      <c r="V28" s="241"/>
    </row>
    <row r="30" spans="2:28" x14ac:dyDescent="0.2">
      <c r="T30" s="241"/>
      <c r="U30" s="241"/>
      <c r="V30" s="241"/>
    </row>
  </sheetData>
  <mergeCells count="17">
    <mergeCell ref="B23:C23"/>
    <mergeCell ref="O4:P4"/>
    <mergeCell ref="Q4:R4"/>
    <mergeCell ref="T4:V4"/>
    <mergeCell ref="W4:Y4"/>
    <mergeCell ref="B11:C11"/>
    <mergeCell ref="B17:C17"/>
    <mergeCell ref="B2:R2"/>
    <mergeCell ref="S2:Y2"/>
    <mergeCell ref="B4:B5"/>
    <mergeCell ref="C4:C5"/>
    <mergeCell ref="D4:D5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scale="82" orientation="landscape" verticalDpi="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7</vt:i4>
      </vt:variant>
    </vt:vector>
  </HeadingPairs>
  <TitlesOfParts>
    <vt:vector size="16" baseType="lpstr">
      <vt:lpstr>ŽSG Liste C I-turnus</vt:lpstr>
      <vt:lpstr>ŽSG_pojedinačno B</vt:lpstr>
      <vt:lpstr>ŽSG_ekipno B</vt:lpstr>
      <vt:lpstr>ŽSG_ekipno B2</vt:lpstr>
      <vt:lpstr>ŽSG_ekipno C</vt:lpstr>
      <vt:lpstr>ŽSG_pojedinačno C</vt:lpstr>
      <vt:lpstr>ŽSG_ekipno C2</vt:lpstr>
      <vt:lpstr>Raspored C I turnus</vt:lpstr>
      <vt:lpstr>Zbirna tablica ŽSG</vt:lpstr>
      <vt:lpstr>'ŽSG Liste C I-turnus'!Podrucje_ispisa</vt:lpstr>
      <vt:lpstr>'ŽSG_ekipno B'!Podrucje_ispisa</vt:lpstr>
      <vt:lpstr>'ŽSG_ekipno B2'!Podrucje_ispisa</vt:lpstr>
      <vt:lpstr>'ŽSG_ekipno C'!Podrucje_ispisa</vt:lpstr>
      <vt:lpstr>'ŽSG_ekipno C2'!Podrucje_ispisa</vt:lpstr>
      <vt:lpstr>'ŽSG_pojedinačno B'!Podrucje_ispisa</vt:lpstr>
      <vt:lpstr>'ŽSG_pojedinačno C'!Podrucje_ispisa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Šlat</dc:creator>
  <cp:lastModifiedBy>-dmin78</cp:lastModifiedBy>
  <cp:lastPrinted>2018-10-27T08:32:08Z</cp:lastPrinted>
  <dcterms:created xsi:type="dcterms:W3CDTF">2004-04-25T06:31:26Z</dcterms:created>
  <dcterms:modified xsi:type="dcterms:W3CDTF">2018-10-28T14:14:36Z</dcterms:modified>
</cp:coreProperties>
</file>